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S:\Adm Svs Managed Care Plans\"/>
    </mc:Choice>
  </mc:AlternateContent>
  <xr:revisionPtr revIDLastSave="0" documentId="13_ncr:1_{EFDC442F-F71F-4374-BB65-F3A8DD55A52E}" xr6:coauthVersionLast="47" xr6:coauthVersionMax="47" xr10:uidLastSave="{00000000-0000-0000-0000-000000000000}"/>
  <bookViews>
    <workbookView xWindow="-120" yWindow="-120" windowWidth="29040" windowHeight="15720" xr2:uid="{42E839D3-1919-4264-BD4F-4AFE5E909628}"/>
  </bookViews>
  <sheets>
    <sheet name="Reporting Instructions" sheetId="2" r:id="rId1"/>
    <sheet name="Plan Code Directory" sheetId="8" r:id="rId2"/>
    <sheet name=" MOU Quarterly Updates" sheetId="12" r:id="rId3"/>
    <sheet name="MOU Annual Review" sheetId="6" r:id="rId4"/>
    <sheet name="Attestation" sheetId="10" r:id="rId5"/>
    <sheet name="Hide - Drop Down Data" sheetId="7" state="hidden" r:id="rId6"/>
  </sheets>
  <definedNames>
    <definedName name="_xlnm._FilterDatabase" localSheetId="2" hidden="1">' MOU Quarterly Updates'!$B$3:$N$3</definedName>
    <definedName name="_xlnm._FilterDatabase" localSheetId="3" hidden="1">'MOU Annual Review'!$B$2:$L$2</definedName>
    <definedName name="_xlcn.WorksheetConnection_DraftQuarterlyMOUUpdate9.8.23.xlsxTable31" hidden="1">Table3[]</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2" l="1"/>
  <c r="C10" i="12"/>
  <c r="C9" i="12"/>
  <c r="C44" i="12"/>
  <c r="A44" i="12"/>
  <c r="C43" i="12"/>
  <c r="A43" i="12"/>
  <c r="C42" i="12"/>
  <c r="A42" i="12"/>
  <c r="C41" i="12"/>
  <c r="A41" i="12"/>
  <c r="C40" i="12"/>
  <c r="A40" i="12"/>
  <c r="C39" i="12"/>
  <c r="A39" i="12"/>
  <c r="C38" i="12"/>
  <c r="A38" i="12"/>
  <c r="C37" i="12"/>
  <c r="A37" i="12"/>
  <c r="C36" i="12"/>
  <c r="A36" i="12"/>
  <c r="C35" i="12"/>
  <c r="A35" i="12"/>
  <c r="C34" i="12"/>
  <c r="A34" i="12"/>
  <c r="C33" i="12"/>
  <c r="A33" i="12"/>
  <c r="C32" i="12"/>
  <c r="A32" i="12"/>
  <c r="C31" i="12"/>
  <c r="A31" i="12"/>
  <c r="C30" i="12"/>
  <c r="A30" i="12"/>
  <c r="C29" i="12"/>
  <c r="A29" i="12"/>
  <c r="C28" i="12"/>
  <c r="A28" i="12"/>
  <c r="C27" i="12"/>
  <c r="A27" i="12"/>
  <c r="C26" i="12"/>
  <c r="A26" i="12"/>
  <c r="C25" i="12"/>
  <c r="A25" i="12"/>
  <c r="C24" i="12"/>
  <c r="A24" i="12"/>
  <c r="C23" i="12"/>
  <c r="A23" i="12"/>
  <c r="C22" i="12"/>
  <c r="A22" i="12"/>
  <c r="C21" i="12"/>
  <c r="A21" i="12"/>
  <c r="C20" i="12"/>
  <c r="A20" i="12"/>
  <c r="C19" i="12"/>
  <c r="A19" i="12"/>
  <c r="O18" i="12"/>
  <c r="C18" i="12"/>
  <c r="A18" i="12"/>
  <c r="O17" i="12"/>
  <c r="C17" i="12"/>
  <c r="A17" i="12"/>
  <c r="O16" i="12"/>
  <c r="C16" i="12"/>
  <c r="A16" i="12"/>
  <c r="O15" i="12"/>
  <c r="C15" i="12"/>
  <c r="A15" i="12"/>
  <c r="O14" i="12"/>
  <c r="C14" i="12"/>
  <c r="A14" i="12"/>
  <c r="O13" i="12"/>
  <c r="C13" i="12"/>
  <c r="A13" i="12"/>
  <c r="O12" i="12"/>
  <c r="C12" i="12"/>
  <c r="A12" i="12"/>
  <c r="O11" i="12"/>
  <c r="O10" i="12"/>
  <c r="O9" i="12"/>
  <c r="O8" i="12"/>
  <c r="C8" i="12"/>
  <c r="O7" i="12"/>
  <c r="C7" i="12"/>
  <c r="O6" i="12"/>
  <c r="C6" i="12"/>
  <c r="O5" i="12"/>
  <c r="C5" i="12"/>
  <c r="O4" i="12"/>
  <c r="C4" i="12"/>
  <c r="C3" i="6"/>
  <c r="C23" i="6"/>
  <c r="C24" i="6"/>
  <c r="C25" i="6"/>
  <c r="C26" i="6"/>
  <c r="C27" i="6"/>
  <c r="C28" i="6"/>
  <c r="C29" i="6"/>
  <c r="C30" i="6"/>
  <c r="C31" i="6"/>
  <c r="C32" i="6"/>
  <c r="C33" i="6"/>
  <c r="C34" i="6"/>
  <c r="C35" i="6"/>
  <c r="C36" i="6"/>
  <c r="C37" i="6"/>
  <c r="C38" i="6"/>
  <c r="C39" i="6"/>
  <c r="C40" i="6"/>
  <c r="C41" i="6"/>
  <c r="C42" i="6"/>
  <c r="C43" i="6"/>
  <c r="A23" i="6"/>
  <c r="A24" i="6"/>
  <c r="A25" i="6"/>
  <c r="A26" i="6"/>
  <c r="A27" i="6"/>
  <c r="A28" i="6"/>
  <c r="A29" i="6"/>
  <c r="A30" i="6"/>
  <c r="A31" i="6"/>
  <c r="A32" i="6"/>
  <c r="A33" i="6"/>
  <c r="A34" i="6"/>
  <c r="A35" i="6"/>
  <c r="A36" i="6"/>
  <c r="A37" i="6"/>
  <c r="A38" i="6"/>
  <c r="A39" i="6"/>
  <c r="A40" i="6"/>
  <c r="A41" i="6"/>
  <c r="A42" i="6"/>
  <c r="A43" i="6"/>
  <c r="C18" i="6"/>
  <c r="C19" i="6"/>
  <c r="C20" i="6"/>
  <c r="C21" i="6"/>
  <c r="C22" i="6"/>
  <c r="A18" i="6"/>
  <c r="A19" i="6"/>
  <c r="A20" i="6"/>
  <c r="A21" i="6"/>
  <c r="A22" i="6"/>
  <c r="C4" i="6"/>
  <c r="C17" i="6"/>
  <c r="A17" i="6"/>
  <c r="M17" i="6"/>
  <c r="C16" i="6"/>
  <c r="A16" i="6"/>
  <c r="M16" i="6"/>
  <c r="C15" i="6"/>
  <c r="A15" i="6"/>
  <c r="M15" i="6"/>
  <c r="C14" i="6"/>
  <c r="A14" i="6"/>
  <c r="M14" i="6"/>
  <c r="C13" i="6"/>
  <c r="A13" i="6"/>
  <c r="M13" i="6"/>
  <c r="C12" i="6"/>
  <c r="A12" i="6"/>
  <c r="M12" i="6"/>
  <c r="C11" i="6"/>
  <c r="A11" i="6"/>
  <c r="M11" i="6"/>
  <c r="C10" i="6"/>
  <c r="A10" i="6"/>
  <c r="M10" i="6"/>
  <c r="C9" i="6"/>
  <c r="A9" i="6"/>
  <c r="M9" i="6"/>
  <c r="C8" i="6"/>
  <c r="A8" i="6"/>
  <c r="M8" i="6"/>
  <c r="C7" i="6"/>
  <c r="A7" i="6"/>
  <c r="M7" i="6"/>
  <c r="M3" i="6"/>
  <c r="M4" i="6"/>
  <c r="M5" i="6"/>
  <c r="M6" i="6"/>
  <c r="C6" i="6"/>
  <c r="A6" i="6"/>
  <c r="C5" i="6"/>
  <c r="A5"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1"/>
        </x15:connection>
      </ext>
    </extLst>
  </connection>
</connections>
</file>

<file path=xl/sharedStrings.xml><?xml version="1.0" encoding="utf-8"?>
<sst xmlns="http://schemas.openxmlformats.org/spreadsheetml/2006/main" count="653" uniqueCount="283">
  <si>
    <t>MOU Annual Reporting Template Instructions</t>
  </si>
  <si>
    <r>
      <t xml:space="preserve">Pursuant to the Behavioral Health Information Notices (BHINs): 23-056, 23-057, 24-016, Behavioral Health Delivery Systems (BHDS) are required to execute a Memorandum of Understanding (MOUs) with the Medi-Cal Managed Care Plans (MCPs) operating in their county, and submit an annual MOU report to the Department of Health Care Services (DHCS) electronically to </t>
    </r>
    <r>
      <rPr>
        <u/>
        <sz val="11.5"/>
        <color rgb="FF000000"/>
        <rFont val="Arial"/>
        <family val="2"/>
      </rPr>
      <t>BHOMDMonitoring@dhcs.ca.gov</t>
    </r>
    <r>
      <rPr>
        <sz val="11.5"/>
        <color rgb="FF000000"/>
        <rFont val="Arial"/>
        <family val="2"/>
      </rPr>
      <t xml:space="preserve"> by the last business day of January. 
</t>
    </r>
    <r>
      <rPr>
        <b/>
        <sz val="11.5"/>
        <color rgb="FF000000"/>
        <rFont val="Arial"/>
        <family val="2"/>
      </rPr>
      <t>MOU Annual Report</t>
    </r>
    <r>
      <rPr>
        <sz val="11.5"/>
        <color rgb="FF000000"/>
        <rFont val="Arial"/>
        <family val="2"/>
      </rPr>
      <t xml:space="preserve"> 
</t>
    </r>
    <r>
      <rPr>
        <u/>
        <sz val="11.5"/>
        <color rgb="FF000000"/>
        <rFont val="Arial"/>
        <family val="2"/>
      </rPr>
      <t>MOU Quarterly Update tab</t>
    </r>
    <r>
      <rPr>
        <sz val="11.5"/>
        <color rgb="FF000000"/>
        <rFont val="Arial"/>
        <family val="2"/>
      </rPr>
      <t xml:space="preserve">: The MOU Annual Report must include updates from the quarterly meetings with the MCPs; use one row to document each quarterly meeting. This report is not intended to duplicate the MOU quarterly reports where BHDS demonstrates a good faith effort to execute MOUs. 
</t>
    </r>
    <r>
      <rPr>
        <u/>
        <sz val="11.5"/>
        <color rgb="FF000000"/>
        <rFont val="Arial"/>
        <family val="2"/>
      </rPr>
      <t>MOU Annual Review tab:</t>
    </r>
    <r>
      <rPr>
        <sz val="11.5"/>
        <color rgb="FF000000"/>
        <rFont val="Arial"/>
        <family val="2"/>
      </rPr>
      <t xml:space="preserve"> Documents the results of the annual MOU review. Counties should summarize the BHDS's annual review process, including amendments made to the MOU and/or policies and procedures, as well as the outcomes of the review. Counties have the option to document one annual review per row for each MCP or combine the annual reviews of multiple MCPs in a single row.   
</t>
    </r>
    <r>
      <rPr>
        <b/>
        <u/>
        <sz val="11.5"/>
        <color rgb="FF000000"/>
        <rFont val="Arial"/>
        <family val="2"/>
      </rPr>
      <t xml:space="preserve">Do not include Members' Personal Health Information (PHI) or any other confidential information in the report. </t>
    </r>
    <r>
      <rPr>
        <sz val="11.5"/>
        <color rgb="FF000000"/>
        <rFont val="Arial"/>
        <family val="2"/>
      </rPr>
      <t xml:space="preserve">
                                                                    </t>
    </r>
  </si>
  <si>
    <r>
      <t xml:space="preserve">
</t>
    </r>
    <r>
      <rPr>
        <b/>
        <sz val="11.5"/>
        <color rgb="FF000000"/>
        <rFont val="Arial"/>
        <family val="2"/>
      </rPr>
      <t>Attestation</t>
    </r>
    <r>
      <rPr>
        <sz val="11.5"/>
        <color rgb="FF000000"/>
        <rFont val="Arial"/>
        <family val="2"/>
      </rPr>
      <t xml:space="preserve"> 
Pursuant to BHINs: 23-056, 23-057, and 24-016, BHDS and MCPs are required to coordinate medically necessary services, including health-related social services needs, when members are accessing services from the applicable Medi-Cal Delivery </t>
    </r>
    <r>
      <rPr>
        <sz val="11.5"/>
        <rFont val="Arial"/>
        <family val="2"/>
      </rPr>
      <t>S</t>
    </r>
    <r>
      <rPr>
        <sz val="11.5"/>
        <color rgb="FF000000"/>
        <rFont val="Arial"/>
        <family val="2"/>
      </rPr>
      <t xml:space="preserve">ystems. </t>
    </r>
    <r>
      <rPr>
        <b/>
        <u/>
        <sz val="11.5"/>
        <color rgb="FF000000"/>
        <rFont val="Arial"/>
        <family val="2"/>
      </rPr>
      <t>The County must indicate the number of times BHDS and MCPs have conducted quarterly meetings within the specified year.</t>
    </r>
    <r>
      <rPr>
        <sz val="11.5"/>
        <color rgb="FF000000"/>
        <rFont val="Arial"/>
        <family val="2"/>
      </rPr>
      <t xml:space="preserve">
BHDS must attest to completing the Annual Review of the BHDS Quarterly MOU Reporting for the specified year. BHDS must also certify that all information in this report is true, accurate, and complete to the best of their knowledge. Please see the Attestation tab for instructions. 
Unless otherwise noted in the instructions below, please do not include attachments with your report, as unsolicited attachments will not be accepted. If you have additional questions or concerns, please contact the </t>
    </r>
    <r>
      <rPr>
        <u/>
        <sz val="11.5"/>
        <color rgb="FF000000"/>
        <rFont val="Arial"/>
        <family val="2"/>
      </rPr>
      <t>BHOMDMonitoring@dhcs.ca.gov</t>
    </r>
    <r>
      <rPr>
        <sz val="11.5"/>
        <color rgb="FF000000"/>
        <rFont val="Arial"/>
        <family val="2"/>
      </rPr>
      <t xml:space="preserve"> mailbox or your assigned county liaison. </t>
    </r>
  </si>
  <si>
    <t>MOU Annual Report Update</t>
  </si>
  <si>
    <t>Column Name</t>
  </si>
  <si>
    <t>Explanation</t>
  </si>
  <si>
    <t xml:space="preserve">County (Column A) </t>
  </si>
  <si>
    <t xml:space="preserve">Enter the County Name. 
</t>
  </si>
  <si>
    <t xml:space="preserve">Plan Code (Column B)
</t>
  </si>
  <si>
    <t xml:space="preserve">Select the plan code from the drop-down list. Use the plan code directory tab for reference. Selecting the Plan Code will automatically populate the associated MCP Plan Name in Column C. 
MHP/DMC-ODS/DMC that operate in more than one county should report on all counties within one MOU Quarterly Report by reporting separate rows for each applicable plan code.   
</t>
  </si>
  <si>
    <r>
      <t xml:space="preserve"> MCP Plan Name (Column C) </t>
    </r>
    <r>
      <rPr>
        <i/>
        <sz val="12"/>
        <rFont val="Arial"/>
        <family val="2"/>
      </rPr>
      <t>(Auto Populates)</t>
    </r>
  </si>
  <si>
    <t xml:space="preserve">This column will be automatically populated with the County when the associated Plan Code is entered into Column B. No action is needed in this column. 
</t>
  </si>
  <si>
    <t>MOU Effective Date (Column D)</t>
  </si>
  <si>
    <t>Enter the effective date of the Executed MOU. The effective date is the date that the MOU went into effect.</t>
  </si>
  <si>
    <t xml:space="preserve">Reporting Year (Column E) </t>
  </si>
  <si>
    <t xml:space="preserve">Enter the corresponding reporting year for the data reported using the drop down list provided. 
</t>
  </si>
  <si>
    <t xml:space="preserve">Combined MOU (Column F)
</t>
  </si>
  <si>
    <t>Is the MOU a combination of more than one delivery system? Select "Yes" or "No" from the drop-down menu.</t>
  </si>
  <si>
    <t xml:space="preserve">MOU Type (Column G)
</t>
  </si>
  <si>
    <t xml:space="preserve">Select the MOU type from the drop-down list. If the BHDS has executed MOUs with multiple MCPs for the same MOU type, report each on a separate row. List all individual executed MOUs..
</t>
  </si>
  <si>
    <t xml:space="preserve">Meeting Attendees (Column H)
</t>
  </si>
  <si>
    <t xml:space="preserve">Provide a list of all attendees including MCP responsible person(s), leadership, and county executives during the quarterly meetings. </t>
  </si>
  <si>
    <r>
      <rPr>
        <b/>
        <i/>
        <sz val="12"/>
        <color rgb="FF000000"/>
        <rFont val="Arial"/>
      </rPr>
      <t xml:space="preserve">MOU Quarterly Updates Tab: (Column I)             </t>
    </r>
    <r>
      <rPr>
        <b/>
        <sz val="12"/>
        <color rgb="FF000000"/>
        <rFont val="Arial"/>
      </rPr>
      <t xml:space="preserve">Topic: Care Coordination                                                                                                                                                                                                                          </t>
    </r>
  </si>
  <si>
    <t xml:space="preserve">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</si>
  <si>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242424"/>
        <rFont val="Arial"/>
      </rPr>
      <t xml:space="preserve">MOU Annual Review Tab: (Column I)                                                                  </t>
    </r>
    <r>
      <rPr>
        <b/>
        <sz val="12"/>
        <color rgb="FF242424"/>
        <rFont val="Arial"/>
      </rPr>
      <t>Summary of Annual Review Process</t>
    </r>
  </si>
  <si>
    <t xml:space="preserve">Provide a summary of the annual review activities conducted by the county. </t>
  </si>
  <si>
    <r>
      <rPr>
        <b/>
        <i/>
        <sz val="12"/>
        <color rgb="FF000000"/>
        <rFont val="Arial"/>
      </rPr>
      <t xml:space="preserve">MOU Quarterly Updates Tab: (Column J)       </t>
    </r>
    <r>
      <rPr>
        <b/>
        <sz val="12"/>
        <color rgb="FF000000"/>
        <rFont val="Arial"/>
      </rPr>
      <t xml:space="preserve">             Topic: Referrals</t>
    </r>
  </si>
  <si>
    <t xml:space="preserve">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</si>
  <si>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000000"/>
        <rFont val="Arial"/>
      </rPr>
      <t xml:space="preserve">MOU Annual Review Tab: (Column J)    </t>
    </r>
    <r>
      <rPr>
        <b/>
        <sz val="12"/>
        <color rgb="FF000000"/>
        <rFont val="Arial"/>
      </rPr>
      <t xml:space="preserve">                    Outcome of the Review Process </t>
    </r>
  </si>
  <si>
    <t>Provide a summary of the review process.</t>
  </si>
  <si>
    <r>
      <rPr>
        <b/>
        <i/>
        <sz val="12"/>
        <color rgb="FF000000"/>
        <rFont val="Arial"/>
      </rPr>
      <t xml:space="preserve">MOU Quarterly Updates Tab: (Column K)                    </t>
    </r>
    <r>
      <rPr>
        <b/>
        <sz val="12"/>
        <color rgb="FF000000"/>
        <rFont val="Arial"/>
      </rPr>
      <t>Topic: Dispute Resolution</t>
    </r>
  </si>
  <si>
    <t xml:space="preserve">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</si>
  <si>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000000"/>
        <rFont val="Arial"/>
      </rPr>
      <t xml:space="preserve">MOU Annual Review Tab: (Column K)    </t>
    </r>
    <r>
      <rPr>
        <b/>
        <sz val="12"/>
        <color rgb="FF000000"/>
        <rFont val="Arial"/>
      </rPr>
      <t xml:space="preserve">                    MOU Amendment? (Attach supporting documents)</t>
    </r>
  </si>
  <si>
    <t>Select "Yes" or "No" from the drop-down menu. If yes, provide copies of any modified or renewed MOUs.</t>
  </si>
  <si>
    <r>
      <rPr>
        <b/>
        <i/>
        <sz val="12"/>
        <color rgb="FF000000"/>
        <rFont val="Arial"/>
      </rPr>
      <t xml:space="preserve">MOU Quarterly Updates Tab: (Column L)    </t>
    </r>
    <r>
      <rPr>
        <b/>
        <sz val="12"/>
        <color rgb="FF000000"/>
        <rFont val="Arial"/>
      </rPr>
      <t>Strategies to Avoid Duplication of Services</t>
    </r>
  </si>
  <si>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</si>
  <si>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r>
      <rPr>
        <b/>
        <i/>
        <sz val="12"/>
        <color rgb="FF000000"/>
        <rFont val="Arial"/>
      </rPr>
      <t xml:space="preserve">MOU Annual Review Tab: (Column L)                         </t>
    </r>
    <r>
      <rPr>
        <b/>
        <sz val="12"/>
        <color rgb="FF000000"/>
        <rFont val="Arial"/>
      </rPr>
      <t>Additional information (Optional)</t>
    </r>
  </si>
  <si>
    <r>
      <rPr>
        <sz val="12"/>
        <color rgb="FF000000"/>
        <rFont val="Arial"/>
      </rPr>
      <t xml:space="preserve">Provide any additional information the county may have regarding the MOU annual review. </t>
    </r>
    <r>
      <rPr>
        <b/>
        <sz val="12"/>
        <color rgb="FF000000"/>
        <rFont val="Arial"/>
      </rPr>
      <t xml:space="preserve">Note: </t>
    </r>
    <r>
      <rPr>
        <sz val="12"/>
        <color rgb="FF000000"/>
        <rFont val="Arial"/>
      </rPr>
      <t>Additonal information is optional.</t>
    </r>
  </si>
  <si>
    <t xml:space="preserve">Collaboration (Column M) </t>
  </si>
  <si>
    <t>Describe any discussion at the Quarterly Meetings regarding effective collaboration between the MCP and Other Party, including strengths, barriers, and plans for improvement. If any changes regarding collaboration between BHDSs and MCPs were made (to the MOU, processes, and/or policies and procedures) based on these discussions, please note those changes in this section. If this topic was not discussed at the meetings(s), then provide an explanation. Limit responses to 1000 characters.</t>
  </si>
  <si>
    <t xml:space="preserve">Member Engagement (Column N) </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</si>
  <si>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</si>
  <si>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MHP/DMC-ODS/DMC Counties</t>
  </si>
  <si>
    <t>MCP Plans</t>
  </si>
  <si>
    <t>Plan Code</t>
  </si>
  <si>
    <t>Alameda</t>
  </si>
  <si>
    <t>Alameda Alliance for Health </t>
  </si>
  <si>
    <t>Merced</t>
  </si>
  <si>
    <t>Central California Alliance For Health</t>
  </si>
  <si>
    <t>Solano</t>
  </si>
  <si>
    <t>Partnership Health Plan of California</t>
  </si>
  <si>
    <t>Kaiser Permanente</t>
  </si>
  <si>
    <t>Modoc</t>
  </si>
  <si>
    <t>Alpine</t>
  </si>
  <si>
    <t>Anthem Blue Cross Partnership Plan</t>
  </si>
  <si>
    <t>Mono</t>
  </si>
  <si>
    <t>Sonoma</t>
  </si>
  <si>
    <t>Mountain Valley Health Plan</t>
  </si>
  <si>
    <t>Health Net Community Solutions, Inc.</t>
  </si>
  <si>
    <t>Amador</t>
  </si>
  <si>
    <t>Anthem Blue Cross Partnership Plan</t>
  </si>
  <si>
    <t>Monterey</t>
  </si>
  <si>
    <t>Stanislaus</t>
  </si>
  <si>
    <t>Health Net Community Solutions Inc.</t>
  </si>
  <si>
    <t>Napa</t>
  </si>
  <si>
    <t>Health Plan of San Joaquin</t>
  </si>
  <si>
    <t>Butte</t>
  </si>
  <si>
    <t>Nevada</t>
  </si>
  <si>
    <t>Sutter-Yuba</t>
  </si>
  <si>
    <t>550/552</t>
  </si>
  <si>
    <t>Calaveras</t>
  </si>
  <si>
    <t>Orange</t>
  </si>
  <si>
    <t>CalOptima Health</t>
  </si>
  <si>
    <t>658/661</t>
  </si>
  <si>
    <t>Tehama</t>
  </si>
  <si>
    <t>Colusa</t>
  </si>
  <si>
    <t>Placer-Sierra</t>
  </si>
  <si>
    <t>547/549</t>
  </si>
  <si>
    <t>Trinity</t>
  </si>
  <si>
    <t>Contra Costa</t>
  </si>
  <si>
    <t>Contra Costa Health Plan</t>
  </si>
  <si>
    <t>Tulare</t>
  </si>
  <si>
    <t>Plumas</t>
  </si>
  <si>
    <t>Del Norte</t>
  </si>
  <si>
    <t>Riverside</t>
  </si>
  <si>
    <t>Molina Healthcare of California</t>
  </si>
  <si>
    <t>El Dorado</t>
  </si>
  <si>
    <t>Inland Empire Health Plan</t>
  </si>
  <si>
    <t>Tuolumne</t>
  </si>
  <si>
    <t>Sacramento</t>
  </si>
  <si>
    <t>Ventura</t>
  </si>
  <si>
    <t>Gold Coast Health Plan</t>
  </si>
  <si>
    <t>Fresno</t>
  </si>
  <si>
    <t>Yolo</t>
  </si>
  <si>
    <t>CalViva Health</t>
  </si>
  <si>
    <t>Glenn</t>
  </si>
  <si>
    <t>San Benito</t>
  </si>
  <si>
    <t>Humboldt</t>
  </si>
  <si>
    <t>San Bernardino</t>
  </si>
  <si>
    <t>Imperial</t>
  </si>
  <si>
    <t>Community Health Plan of Imperial Valley</t>
  </si>
  <si>
    <t>Inyo</t>
  </si>
  <si>
    <t>San Diego</t>
  </si>
  <si>
    <t>Blue Shield of California Promise Health Plan</t>
  </si>
  <si>
    <t>Kern</t>
  </si>
  <si>
    <t>Community Health Group Partnership Plan</t>
  </si>
  <si>
    <t>Kern Family Health Care</t>
  </si>
  <si>
    <t>San Francisco</t>
  </si>
  <si>
    <t>Kings</t>
  </si>
  <si>
    <t>San Francisco Health Plan</t>
  </si>
  <si>
    <t>San Joaquin</t>
  </si>
  <si>
    <t>Lake</t>
  </si>
  <si>
    <t>Health Plan San Joaquin</t>
  </si>
  <si>
    <t>Lassen</t>
  </si>
  <si>
    <t>Los Angeles</t>
  </si>
  <si>
    <t>San Luis Obispo</t>
  </si>
  <si>
    <t>CenCal Health</t>
  </si>
  <si>
    <t>L.A. Care Health Plan</t>
  </si>
  <si>
    <t>San Mateo</t>
  </si>
  <si>
    <t>Health Plan of San Mateo</t>
  </si>
  <si>
    <t>Madera</t>
  </si>
  <si>
    <t>Santa Barbara</t>
  </si>
  <si>
    <t>Santa Clara</t>
  </si>
  <si>
    <t>Marin</t>
  </si>
  <si>
    <t>Santa Clara Family Health Plan</t>
  </si>
  <si>
    <t>Santa Cruz</t>
  </si>
  <si>
    <t>Mariposa</t>
  </si>
  <si>
    <t>Shasta</t>
  </si>
  <si>
    <t>Mendocino</t>
  </si>
  <si>
    <t>Siskiyou</t>
  </si>
  <si>
    <t xml:space="preserve">Provide an Explanation if fewer than four (4) quarterly meetings were held: </t>
  </si>
  <si>
    <t xml:space="preserve">County
Name </t>
  </si>
  <si>
    <r>
      <t xml:space="preserve">MCP Plan Name
</t>
    </r>
    <r>
      <rPr>
        <i/>
        <sz val="11"/>
        <rFont val="Calibri"/>
        <family val="2"/>
        <scheme val="minor"/>
      </rPr>
      <t>(Auto Populates)</t>
    </r>
  </si>
  <si>
    <t>MOU Effective Date</t>
  </si>
  <si>
    <t>Reporting Year</t>
  </si>
  <si>
    <t>Combined MOU
Yes or No</t>
  </si>
  <si>
    <t>MOU Type</t>
  </si>
  <si>
    <t>Meeting Attendees</t>
  </si>
  <si>
    <t>Topic: Care Coordination</t>
  </si>
  <si>
    <t>Topic: Referrals</t>
  </si>
  <si>
    <t>Topic: Dispute Resolution</t>
  </si>
  <si>
    <t>Topic: Strategies to Avoid Duplication of Services</t>
  </si>
  <si>
    <t xml:space="preserve">Topic: Collaboration </t>
  </si>
  <si>
    <t>Topic: Member Engagement</t>
  </si>
  <si>
    <t>MOU_CODE</t>
  </si>
  <si>
    <t xml:space="preserve">Summary of the Annual Review Process </t>
  </si>
  <si>
    <t>Outcome of the Review Process</t>
  </si>
  <si>
    <t>MOU Amendment?
(attach supporting documents)</t>
  </si>
  <si>
    <t>Additional Information 
(Optional)</t>
  </si>
  <si>
    <t>MOU Annual Reporting Attestation</t>
  </si>
  <si>
    <t>Attestation for MOU Annual Reporting and Quarterly Reporting 
(Attest to all applicable requirements below. If the county is unable to attest to one 
or more requirements below, provide a reason.)</t>
  </si>
  <si>
    <t>KEY:</t>
  </si>
  <si>
    <t xml:space="preserve">CY: Calendar Year                                                    MCP: Managed Care Plans </t>
  </si>
  <si>
    <t>Name of Signee</t>
  </si>
  <si>
    <t>Title</t>
  </si>
  <si>
    <t>Date</t>
  </si>
  <si>
    <t>Email Address</t>
  </si>
  <si>
    <t>Reporting Quarter</t>
  </si>
  <si>
    <t>Annual Reporting Year</t>
  </si>
  <si>
    <t>Status</t>
  </si>
  <si>
    <t>Current Challenges</t>
  </si>
  <si>
    <t>Multi-Party MOU</t>
  </si>
  <si>
    <t>MOU Type Code</t>
  </si>
  <si>
    <t>PLAN_CODE</t>
  </si>
  <si>
    <t>PLAN_NAME</t>
  </si>
  <si>
    <t>PLAN_COUNTY</t>
  </si>
  <si>
    <t>Q1</t>
  </si>
  <si>
    <t>Executed</t>
  </si>
  <si>
    <t>Resistance from Other Party</t>
  </si>
  <si>
    <t>Yes</t>
  </si>
  <si>
    <t>Local Health Departments</t>
  </si>
  <si>
    <t>LHD</t>
  </si>
  <si>
    <t>Q2</t>
  </si>
  <si>
    <t>In Execution Process</t>
  </si>
  <si>
    <t>Resistance From Other Party Legal</t>
  </si>
  <si>
    <t>No</t>
  </si>
  <si>
    <t>Local Health Departments/WIC</t>
  </si>
  <si>
    <t>WIC</t>
  </si>
  <si>
    <t>Q3</t>
  </si>
  <si>
    <t>In DHCS Review</t>
  </si>
  <si>
    <t>Issues Related to Data Sharing</t>
  </si>
  <si>
    <t>Local Government Agencies/Social Services Departments: Specialty Mental Health Services</t>
  </si>
  <si>
    <t>SMHS</t>
  </si>
  <si>
    <t>Q4</t>
  </si>
  <si>
    <t>In County Review</t>
  </si>
  <si>
    <t>Other Party Non-Responsive</t>
  </si>
  <si>
    <t>Local Government Agencies/County Behavioral Health Departments: Alcohol and Substance Use Disorder treatment services, DMC-ODS</t>
  </si>
  <si>
    <t>DMC-ODS</t>
  </si>
  <si>
    <t>In MCP Review</t>
  </si>
  <si>
    <t>Disagreement about MOU Terms</t>
  </si>
  <si>
    <t xml:space="preserve">Local Government Agencies/County Behavioral Health Departments: Alcohol and Substance Use Disorder treatment services, DMC State Plan </t>
  </si>
  <si>
    <t>DMC-SP</t>
  </si>
  <si>
    <t>In Other Party Review</t>
  </si>
  <si>
    <t>Disagreement about Policies and Procedures</t>
  </si>
  <si>
    <t>Local Government Agencies: In-Home Supportive Services</t>
  </si>
  <si>
    <t>IHSS</t>
  </si>
  <si>
    <t>Development in Process</t>
  </si>
  <si>
    <t>Lengthy Review Timeframes</t>
  </si>
  <si>
    <t xml:space="preserve">Local Government Agencies/Social Services Departments: Social Services and Child Welfare </t>
  </si>
  <si>
    <t>CW</t>
  </si>
  <si>
    <t>In Discussion</t>
  </si>
  <si>
    <t>No Challenges</t>
  </si>
  <si>
    <t>Regional Centers</t>
  </si>
  <si>
    <t>RC</t>
  </si>
  <si>
    <t>Molina Healthcare of California Partner Plan, Inc.</t>
  </si>
  <si>
    <t>Stalled</t>
  </si>
  <si>
    <t>Other</t>
  </si>
  <si>
    <t>Local Government Agencies: Targeted Case Management</t>
  </si>
  <si>
    <t>TCM</t>
  </si>
  <si>
    <t>Local Education Agencies</t>
  </si>
  <si>
    <t>LEA</t>
  </si>
  <si>
    <t>Local Government Agencies: Jails, Juvenile Facilities and Probation Departments</t>
  </si>
  <si>
    <t>J</t>
  </si>
  <si>
    <t>Blue Shield of CA Promise Health Plan</t>
  </si>
  <si>
    <t>Home and Community Based Services Waiver Programs</t>
  </si>
  <si>
    <t>HCBS</t>
  </si>
  <si>
    <t>Continuum of Care Programs</t>
  </si>
  <si>
    <t>CoC</t>
  </si>
  <si>
    <t>First 5 Programs</t>
  </si>
  <si>
    <t>F5</t>
  </si>
  <si>
    <t>Area Agencies on Aging</t>
  </si>
  <si>
    <t>AAA</t>
  </si>
  <si>
    <t>California Caregivers Resource Centers</t>
  </si>
  <si>
    <t>CCRC</t>
  </si>
  <si>
    <t>Indian Health Services/Tribal Entities</t>
  </si>
  <si>
    <t>TR</t>
  </si>
  <si>
    <t>Health Net Community Solutions, inc.</t>
  </si>
  <si>
    <t>Partnership HealthPlan of California</t>
  </si>
  <si>
    <t>Central California Alliance for Health</t>
  </si>
  <si>
    <t>CalOptima</t>
  </si>
  <si>
    <t>Alameda Alliance for Health</t>
  </si>
  <si>
    <t xml:space="preserve"> Community Health Plan Imperial Valley </t>
  </si>
  <si>
    <t>Placer</t>
  </si>
  <si>
    <t>Sierra</t>
  </si>
  <si>
    <t>Sutter</t>
  </si>
  <si>
    <t>Yuba</t>
  </si>
  <si>
    <t>PHC California</t>
  </si>
  <si>
    <t>On behalf of Imperial County, I hereby attest, the Annual MOU Review of the 2025 year is true, accurate, and complete to the best of my knowledge.</t>
  </si>
  <si>
    <t>Leticia Plancarte-Garcia</t>
  </si>
  <si>
    <t>Director</t>
  </si>
  <si>
    <t>letyplancarte@co.imperial.ca.us</t>
  </si>
  <si>
    <t>SMHS/DMC-ODS</t>
  </si>
  <si>
    <t>No issues raised. MCP and BHP will work together to avoid delays/barriers in referrals.</t>
  </si>
  <si>
    <t>Discussed reolving disputes collaboratively at the lowest level possible, and not waiting until the quarterly meetings to raise concerns.</t>
  </si>
  <si>
    <t>No issues raised. MCP and BHP will work together to develop protocols to ensure County case management and ECM led case management do not overlap.</t>
  </si>
  <si>
    <t>No issues raised. MCP and BHP discussed using the quarterly meetings to identify efforts to strengthen community outreach and engagement.</t>
  </si>
  <si>
    <t>Sharing of data for # of screenings and cross-referrals. No issues were raised regarding care coordination.</t>
  </si>
  <si>
    <t xml:space="preserve">MCP and BHP discussed working together to develop P&amp;P and explore data exchange. Both parties also shared updates in efforts to ensure each is aware of available services, recent changes, and ways to work in support of each other. </t>
  </si>
  <si>
    <t>The group discussed that every member receives a case management referral by the MCP to help  bridge the gap. During the linkage process their current provider continues to see them so they don’t run out of medication. The MBP doesn't want to discharge members until they know the patient has connected with a new provider.</t>
  </si>
  <si>
    <t>There have been no disputes therefore there were no topics to discuss.</t>
  </si>
  <si>
    <t>There were no issues with duplication of services therefore there were no topics to discuss.</t>
  </si>
  <si>
    <t>The group discussed establishing an HIE and how it might help mitigate challenges with care coordination and collaboration.</t>
  </si>
  <si>
    <t>There were no concerns or comments regarding member engagement therefore there were no topics to discuss.</t>
  </si>
  <si>
    <t>The group discussed the length of time to process referrals, how members screened by BHP as NSHMS can get connected to MCP/provider, how transition of care tools can be shared, and how BHP can become aware of who the member's NSMHS provider is.</t>
  </si>
  <si>
    <t>No issues regarding care coordination were raised, therefore there were no topics to discuss.</t>
  </si>
  <si>
    <t>The group discussed how member referrals are processed when the coverage is Medi-Medi or Other Health Coverage. The group also discussed the warm hand-off process to ensure members are connected directly to the MCP.</t>
  </si>
  <si>
    <t>There were no issues or concerns regarding collaboration, therefore there were no topics to discuss.</t>
  </si>
  <si>
    <t>Bryan Weiss, Anush Schoepf, Sarah Moore, Ryan Taylor</t>
  </si>
  <si>
    <t>Both parties agreed changes to the MOU were not warranted, however, continue to work collaboratively on the P&amp;P that refines some of the processes established by the MOU.</t>
  </si>
  <si>
    <t>Number of Quarterly Meetings held: 8</t>
  </si>
  <si>
    <r>
      <t xml:space="preserve">I hereby attest, the applicable executed MOU(s) were posted on the County website within 30 calendar days of being fully executed. 
</t>
    </r>
    <r>
      <rPr>
        <b/>
        <sz val="12"/>
        <color rgb="FF000000"/>
        <rFont val="Arial"/>
        <family val="2"/>
      </rPr>
      <t xml:space="preserve">
[Insert a reason if not applicable]
</t>
    </r>
    <r>
      <rPr>
        <sz val="12"/>
        <color rgb="FF000000"/>
        <rFont val="Arial"/>
        <family val="2"/>
      </rPr>
      <t xml:space="preserve">
I hereby attest, an Annual Review of the MOU(s) has been conducted for the </t>
    </r>
    <r>
      <rPr>
        <b/>
        <sz val="12"/>
        <color rgb="FF000000"/>
        <rFont val="Arial"/>
        <family val="2"/>
      </rPr>
      <t>2025</t>
    </r>
    <r>
      <rPr>
        <sz val="12"/>
        <color rgb="FF000000"/>
        <rFont val="Arial"/>
        <family val="2"/>
      </rPr>
      <t xml:space="preserve"> year and all information provided in this report is true, accurate, and complete to the best of my knowledge. 
</t>
    </r>
    <r>
      <rPr>
        <b/>
        <sz val="12"/>
        <color rgb="FF000000"/>
        <rFont val="Arial"/>
        <family val="2"/>
      </rPr>
      <t xml:space="preserve">
[Insert a reason if not applicable]
</t>
    </r>
    <r>
      <rPr>
        <sz val="12"/>
        <color rgb="FF000000"/>
        <rFont val="Arial"/>
        <family val="2"/>
      </rPr>
      <t xml:space="preserve">
I hereby attest,  </t>
    </r>
    <r>
      <rPr>
        <b/>
        <sz val="12"/>
        <color rgb="FF000000"/>
        <rFont val="Arial"/>
        <family val="2"/>
      </rPr>
      <t>Imperial</t>
    </r>
    <r>
      <rPr>
        <sz val="12"/>
        <color rgb="FF000000"/>
        <rFont val="Arial"/>
        <family val="2"/>
      </rPr>
      <t xml:space="preserve"> County held eight</t>
    </r>
    <r>
      <rPr>
        <b/>
        <sz val="12"/>
        <color rgb="FF000000"/>
        <rFont val="Arial"/>
        <family val="2"/>
      </rPr>
      <t xml:space="preserve"> </t>
    </r>
    <r>
      <rPr>
        <sz val="12"/>
        <color rgb="FF000000"/>
        <rFont val="Arial"/>
        <family val="2"/>
      </rPr>
      <t xml:space="preserve">quarterly meetings with the MCPs, and the quarterly meetings are posted on </t>
    </r>
    <r>
      <rPr>
        <b/>
        <sz val="12"/>
        <color rgb="FF000000"/>
        <rFont val="Arial"/>
        <family val="2"/>
      </rPr>
      <t>Imperial</t>
    </r>
    <r>
      <rPr>
        <sz val="12"/>
        <color rgb="FF000000"/>
        <rFont val="Arial"/>
        <family val="2"/>
      </rPr>
      <t xml:space="preserve"> County's website.
</t>
    </r>
    <r>
      <rPr>
        <b/>
        <sz val="12"/>
        <color rgb="FF000000"/>
        <rFont val="Arial"/>
        <family val="2"/>
      </rPr>
      <t>[Insert a reason if not applicable]</t>
    </r>
    <r>
      <rPr>
        <sz val="12"/>
        <color rgb="FF000000"/>
        <rFont val="Arial"/>
        <family val="2"/>
      </rPr>
      <t xml:space="preserve">
I hereby attest, </t>
    </r>
    <r>
      <rPr>
        <b/>
        <sz val="12"/>
        <color rgb="FF000000"/>
        <rFont val="Arial"/>
        <family val="2"/>
      </rPr>
      <t>Imperial</t>
    </r>
    <r>
      <rPr>
        <sz val="12"/>
        <color rgb="FF000000"/>
        <rFont val="Arial"/>
        <family val="2"/>
      </rPr>
      <t xml:space="preserve"> County will post the Annual Report on the County website within 30 calendar days from the due date of the annual report submission to the Department of Health Care Services.
</t>
    </r>
    <r>
      <rPr>
        <b/>
        <sz val="12"/>
        <color rgb="FF000000"/>
        <rFont val="Arial"/>
        <family val="2"/>
      </rPr>
      <t xml:space="preserve">
[Insert a reason if not applicable]
</t>
    </r>
  </si>
  <si>
    <t>No issues regarding referrals were raised, therefore there were no topics to discuss.</t>
  </si>
  <si>
    <t>The group reviewed the foundation for dispute resolution. No issues were raised.</t>
  </si>
  <si>
    <t>The group reviewed the foundation for strategies to avoid duplication of services. No issues were raised.</t>
  </si>
  <si>
    <t>The group reviewed the foundation for member engagement. No issues were raised.</t>
  </si>
  <si>
    <t>MCP - Bryan Weiss, Jaqueline Kalakjian, Myriah Kemp, Kathleen Lang 
BHP - Jose Lepe, Nancy Del Real, Victoria Mansfield, Maria Ruiz, Sarah Moore, Rosalva Aramburo, Debbie Garcia, Ryan Taylor</t>
  </si>
  <si>
    <t>MCP - Anush Schoepf, Bryan Weiss, Jaqueline Kalajian, Myriah Kemp, Sydney Turner, Kathleen Lang
BHP - Jose Lepe, Nancy Del Real, Victoria Mansfield, Maria Ruiz, Sarah Moore, Rosalva Aramburo, Debbie Garcia, Ryan Taylor, Victor Torres, Mary Esquer,  Brenda Sanchez</t>
  </si>
  <si>
    <t>BHP - Sarah Moore, Rosalva Aramburo, Ryan Taylor, Victor Torres, Mary Esquer, Lety Plancarte, Gabriela Jimenez, Debbie Garcia, Brenda Sanchez
MCP - Anush Schoepf, Denise Andrade, Myriah Kemp, Bryan Weiss</t>
  </si>
  <si>
    <t>BHP - Nancy Del Real, Victoria Mansfield, Sarah Moore, Rosalva Aramburo, Ryan Taylor, Victor Torres, Mary Esquer, Brenda Sanchez
MCP - Anush Schoepf, Myriah Kemp</t>
  </si>
  <si>
    <t>BHP - Sarah Moore, Victoria Mansfield, Ryan Taylor, Jose Lepe, Nancy Del Real, Brenda Sanchez, Mary Esquer, Rosalva Aramburo, Maria Ruiz
MCP - Molly Tanner, Lana Chov, Giselle Fernandez, Tim Thai</t>
  </si>
  <si>
    <t>BHP - Sarah Moore, Victor Torres, Victoria Mansfield, Jose Lepe, Mary Esquer, Debbie Garcia
MCP - Molly Tanner, Giselle Fernandez, Lindsey Wright, Ava Lillard, Tim Thai, Jared Martin, Anna Yutuc</t>
  </si>
  <si>
    <t>BHP - Victor Torres, Ryan Taylor, Brenda Sanchez, Mary Esquer
MCP - Giselle Fernandez, Lindsey Wright, Ava Lillard</t>
  </si>
  <si>
    <t>The group shared updates regarding both plans. There were no concerns regarding member engagement.</t>
  </si>
  <si>
    <t>BHP - Sarah Moore, Victoria Mansfield, Ryan Taylor, Jose Lepe, Brenda Sanchez, Mary Esquer, Rosalva Aramburo 
MCP - Molly Tanner, Giselle Fernandez, Lindsey Wright, Janet Knox</t>
  </si>
  <si>
    <t>N/A</t>
  </si>
  <si>
    <t xml:space="preserve">Ava Lillard sent an email to the county to confirm if changes were needed and the County agreed to leave the MOU as it currently stands. </t>
  </si>
  <si>
    <t>Both parties agreed to leave the MOU as it currently stands.</t>
  </si>
  <si>
    <t>The group shared updates regarding both plans. There were no concerns regarding care coordination.</t>
  </si>
  <si>
    <t>The group discussed the process for members to receive NSMHS.</t>
  </si>
  <si>
    <t>The group shared updates regarding both plans. No issues were raised regarding dispute resolution.</t>
  </si>
  <si>
    <t>The group shared updates regarding both plans. No issues were raised regarding duplication of services.</t>
  </si>
  <si>
    <t>The group shared updates regarding both plans. No issues were raised regarding collaboration.</t>
  </si>
  <si>
    <t xml:space="preserve">The parties met on July 1 to work on the development of P&amp;P under the MOU. Each party updated the referral and care coordination  sections, as well as others within the document. The MCP provided a cloudshare document that allows both parties to work on the document jointly.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</si>
</sst>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5"/>
      <name val="Arial"/>
      <family val="2"/>
    </font>
    <font>
      <b/>
      <sz val="14"/>
      <name val="Arial"/>
      <family val="2"/>
    </font>
    <font>
      <b/>
      <sz val="13"/>
      <name val="Arial"/>
      <family val="2"/>
    </font>
    <font>
      <b/>
      <sz val="12"/>
      <name val="Arial"/>
      <family val="2"/>
    </font>
    <font>
      <sz val="12"/>
      <name val="Arial"/>
      <family val="2"/>
    </font>
    <font>
      <sz val="11"/>
      <name val="Calibri"/>
      <family val="2"/>
      <scheme val="minor"/>
    </font>
    <font>
      <sz val="8"/>
      <name val="Calibri"/>
      <family val="2"/>
      <scheme val="minor"/>
    </font>
    <font>
      <b/>
      <sz val="11"/>
      <name val="Calibri"/>
      <family val="2"/>
      <scheme val="minor"/>
    </font>
    <font>
      <i/>
      <sz val="11"/>
      <name val="Calibri"/>
      <family val="2"/>
      <scheme val="minor"/>
    </font>
    <font>
      <i/>
      <sz val="12"/>
      <name val="Arial"/>
      <family val="2"/>
    </font>
    <font>
      <sz val="11.5"/>
      <color rgb="FF000000"/>
      <name val="Arial"/>
      <family val="2"/>
    </font>
    <font>
      <sz val="12"/>
      <color rgb="FF000000"/>
      <name val="Arial"/>
      <family val="2"/>
    </font>
    <font>
      <b/>
      <sz val="12"/>
      <color rgb="FF000000"/>
      <name val="Arial"/>
      <family val="2"/>
    </font>
    <font>
      <sz val="11"/>
      <color rgb="FF000000"/>
      <name val="Calibri"/>
      <family val="2"/>
      <scheme val="minor"/>
    </font>
    <font>
      <b/>
      <sz val="26"/>
      <name val="Arial"/>
      <family val="2"/>
    </font>
    <font>
      <b/>
      <sz val="36"/>
      <name val="Arial"/>
      <family val="2"/>
    </font>
    <font>
      <b/>
      <sz val="11"/>
      <color theme="1"/>
      <name val="Calibri"/>
      <family val="2"/>
      <scheme val="minor"/>
    </font>
    <font>
      <b/>
      <sz val="11"/>
      <color rgb="FF000000"/>
      <name val="Calibri"/>
      <family val="2"/>
      <scheme val="minor"/>
    </font>
    <font>
      <b/>
      <sz val="24"/>
      <name val="Arial"/>
      <family val="2"/>
    </font>
    <font>
      <b/>
      <sz val="14"/>
      <color rgb="FF000000"/>
      <name val="Arial"/>
      <family val="2"/>
    </font>
    <font>
      <b/>
      <sz val="14"/>
      <color theme="1"/>
      <name val="Arial"/>
      <family val="2"/>
    </font>
    <font>
      <b/>
      <sz val="12"/>
      <color theme="1"/>
      <name val="Arial"/>
      <family val="2"/>
    </font>
    <font>
      <sz val="12"/>
      <color theme="1"/>
      <name val="Arial"/>
      <family val="2"/>
    </font>
    <font>
      <b/>
      <u/>
      <sz val="11.5"/>
      <color rgb="FF000000"/>
      <name val="Arial"/>
      <family val="2"/>
    </font>
    <font>
      <u/>
      <sz val="11.5"/>
      <color rgb="FF000000"/>
      <name val="Arial"/>
      <family val="2"/>
    </font>
    <font>
      <b/>
      <sz val="11.5"/>
      <color rgb="FF000000"/>
      <name val="Arial"/>
      <family val="2"/>
    </font>
    <font>
      <u/>
      <sz val="11"/>
      <color theme="10"/>
      <name val="Calibri"/>
      <family val="2"/>
      <scheme val="minor"/>
    </font>
    <font>
      <sz val="11"/>
      <color theme="0"/>
      <name val="Calibri"/>
      <family val="2"/>
      <scheme val="minor"/>
    </font>
    <font>
      <b/>
      <sz val="14"/>
      <color theme="0"/>
      <name val="Calibri"/>
      <family val="2"/>
      <scheme val="minor"/>
    </font>
    <font>
      <b/>
      <sz val="14"/>
      <name val="Calibri"/>
      <family val="2"/>
      <scheme val="minor"/>
    </font>
    <font>
      <sz val="12"/>
      <color rgb="FF000000"/>
      <name val="Arial"/>
    </font>
    <font>
      <b/>
      <sz val="12"/>
      <color rgb="FF000000"/>
      <name val="Arial"/>
    </font>
    <font>
      <b/>
      <i/>
      <sz val="12"/>
      <color rgb="FF000000"/>
      <name val="Arial"/>
    </font>
    <font>
      <b/>
      <i/>
      <sz val="12"/>
      <color rgb="FF242424"/>
      <name val="Arial"/>
    </font>
    <font>
      <b/>
      <sz val="12"/>
      <color rgb="FF242424"/>
      <name val="Arial"/>
    </font>
    <font>
      <sz val="12"/>
      <color rgb="FF000000"/>
      <name val="Arial"/>
      <charset val="1"/>
    </font>
    <font>
      <b/>
      <i/>
      <sz val="12"/>
      <color rgb="FF000000"/>
      <name val="Arial"/>
      <family val="2"/>
    </font>
  </fonts>
  <fills count="8">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style="thick">
        <color rgb="FF000000"/>
      </left>
      <right/>
      <top/>
      <bottom/>
      <diagonal/>
    </border>
    <border>
      <left/>
      <right style="thick">
        <color rgb="FF000000"/>
      </right>
      <top/>
      <bottom/>
      <diagonal/>
    </border>
    <border>
      <left/>
      <right/>
      <top style="thick">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27" fillId="0" borderId="0" applyNumberFormat="0" applyFill="0" applyBorder="0" applyAlignment="0" applyProtection="0"/>
  </cellStyleXfs>
  <cellXfs count="105">
    <xf numFmtId="0" fontId="0" fillId="0" borderId="0" xfId="0"/>
    <xf numFmtId="0" fontId="3" fillId="0" borderId="1" xfId="0" applyFont="1" applyBorder="1" applyAlignment="1">
      <alignment horizontal="center" vertical="top"/>
    </xf>
    <xf numFmtId="0" fontId="5" fillId="0" borderId="1" xfId="0" applyFont="1" applyBorder="1" applyAlignment="1">
      <alignment horizontal="left" vertical="top" wrapText="1"/>
    </xf>
    <xf numFmtId="0" fontId="0" fillId="0" borderId="0" xfId="0" applyAlignment="1">
      <alignment horizontal="left"/>
    </xf>
    <xf numFmtId="0" fontId="4" fillId="0" borderId="1" xfId="0" applyFont="1" applyBorder="1" applyAlignment="1">
      <alignment horizontal="left" vertical="top" wrapText="1"/>
    </xf>
    <xf numFmtId="0" fontId="2" fillId="3" borderId="0" xfId="0" applyFont="1" applyFill="1" applyAlignment="1">
      <alignment vertical="center"/>
    </xf>
    <xf numFmtId="49" fontId="0" fillId="0" borderId="0" xfId="0" applyNumberFormat="1" applyAlignment="1">
      <alignment horizontal="right"/>
    </xf>
    <xf numFmtId="0" fontId="0" fillId="0" borderId="0" xfId="0" applyAlignment="1">
      <alignment horizontal="right"/>
    </xf>
    <xf numFmtId="0" fontId="0" fillId="0" borderId="0" xfId="0" applyAlignment="1">
      <alignment wrapText="1"/>
    </xf>
    <xf numFmtId="0" fontId="0" fillId="0" borderId="12" xfId="0" applyBorder="1" applyAlignment="1">
      <alignment wrapText="1"/>
    </xf>
    <xf numFmtId="0" fontId="0" fillId="0" borderId="13" xfId="0" applyBorder="1" applyAlignment="1">
      <alignment wrapText="1"/>
    </xf>
    <xf numFmtId="0" fontId="6" fillId="0" borderId="0" xfId="0" applyFont="1" applyAlignment="1">
      <alignment horizontal="left"/>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2" fillId="3" borderId="0" xfId="0" applyFont="1" applyFill="1" applyAlignment="1">
      <alignment horizontal="left" vertical="center"/>
    </xf>
    <xf numFmtId="49" fontId="0" fillId="0" borderId="0" xfId="0" applyNumberFormat="1" applyAlignment="1">
      <alignment horizontal="right" vertical="center"/>
    </xf>
    <xf numFmtId="0" fontId="6" fillId="0" borderId="0" xfId="0" applyFont="1" applyAlignment="1" applyProtection="1">
      <alignment vertical="center" wrapText="1"/>
      <protection hidden="1"/>
    </xf>
    <xf numFmtId="0" fontId="6"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hidden="1"/>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6" fillId="0" borderId="0" xfId="0" applyFont="1" applyAlignment="1">
      <alignment vertical="center"/>
    </xf>
    <xf numFmtId="0" fontId="6" fillId="0" borderId="0" xfId="0" applyFont="1"/>
    <xf numFmtId="0" fontId="6" fillId="0" borderId="0" xfId="0" applyFont="1" applyAlignment="1" applyProtection="1">
      <alignment horizontal="left"/>
      <protection locked="0"/>
    </xf>
    <xf numFmtId="0" fontId="6" fillId="0" borderId="0" xfId="0" applyFont="1" applyProtection="1">
      <protection locked="0"/>
    </xf>
    <xf numFmtId="0" fontId="4" fillId="0" borderId="1" xfId="0" applyFont="1" applyBorder="1" applyAlignment="1">
      <alignment vertical="top" wrapText="1"/>
    </xf>
    <xf numFmtId="0" fontId="5" fillId="0" borderId="1" xfId="0" applyFont="1" applyBorder="1" applyAlignment="1">
      <alignment vertical="top" wrapText="1"/>
    </xf>
    <xf numFmtId="0" fontId="12" fillId="0" borderId="1" xfId="0" applyFont="1" applyBorder="1" applyAlignment="1">
      <alignment horizontal="left" vertical="top" wrapText="1"/>
    </xf>
    <xf numFmtId="0" fontId="14" fillId="0" borderId="0" xfId="0" applyFont="1"/>
    <xf numFmtId="0" fontId="13" fillId="0" borderId="1" xfId="0" applyFont="1" applyBorder="1" applyAlignment="1">
      <alignment horizontal="left" vertical="top" wrapText="1"/>
    </xf>
    <xf numFmtId="0" fontId="18" fillId="0" borderId="1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wrapText="1"/>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0" fillId="0" borderId="0" xfId="0" applyProtection="1">
      <protection locked="0"/>
    </xf>
    <xf numFmtId="0" fontId="8"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7" fillId="6" borderId="1" xfId="0" applyFont="1" applyFill="1" applyBorder="1" applyAlignment="1">
      <alignment horizontal="center" vertical="center"/>
    </xf>
    <xf numFmtId="0" fontId="23" fillId="0" borderId="1" xfId="0" applyFont="1" applyBorder="1" applyAlignment="1">
      <alignment vertical="top" wrapText="1"/>
    </xf>
    <xf numFmtId="0" fontId="23" fillId="0" borderId="1" xfId="0" applyFont="1" applyBorder="1" applyAlignment="1" applyProtection="1">
      <alignment horizontal="center" wrapText="1"/>
      <protection locked="0"/>
    </xf>
    <xf numFmtId="0" fontId="5" fillId="4" borderId="1" xfId="0" applyFont="1" applyFill="1" applyBorder="1" applyAlignment="1" applyProtection="1">
      <alignment horizontal="center" wrapText="1"/>
      <protection locked="0"/>
    </xf>
    <xf numFmtId="14" fontId="5" fillId="4" borderId="1" xfId="0" applyNumberFormat="1" applyFont="1" applyFill="1" applyBorder="1" applyAlignment="1" applyProtection="1">
      <alignment horizontal="center" wrapText="1"/>
      <protection locked="0"/>
    </xf>
    <xf numFmtId="0" fontId="34" fillId="0" borderId="0" xfId="0" applyFont="1" applyAlignment="1">
      <alignment horizontal="left" vertical="top" wrapText="1"/>
    </xf>
    <xf numFmtId="0" fontId="36" fillId="0" borderId="24" xfId="0" applyFont="1" applyBorder="1" applyAlignment="1">
      <alignment vertical="top"/>
    </xf>
    <xf numFmtId="0" fontId="36" fillId="0" borderId="25" xfId="0" applyFont="1" applyBorder="1" applyAlignment="1">
      <alignment vertical="top"/>
    </xf>
    <xf numFmtId="0" fontId="31" fillId="0" borderId="23" xfId="0" applyFont="1" applyBorder="1" applyAlignment="1">
      <alignment horizontal="left" vertical="top" wrapText="1"/>
    </xf>
    <xf numFmtId="0" fontId="13" fillId="0" borderId="26" xfId="0" applyFont="1" applyBorder="1" applyAlignment="1">
      <alignment horizontal="left" vertical="top" wrapText="1"/>
    </xf>
    <xf numFmtId="0" fontId="37" fillId="0" borderId="1" xfId="0" applyFont="1" applyBorder="1" applyAlignment="1">
      <alignment horizontal="left" vertical="top" wrapText="1"/>
    </xf>
    <xf numFmtId="0" fontId="31" fillId="0" borderId="1" xfId="0" applyFont="1" applyBorder="1" applyAlignment="1">
      <alignment horizontal="left" vertical="top" wrapText="1"/>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27" fillId="4" borderId="1" xfId="1" applyFill="1" applyBorder="1" applyAlignment="1" applyProtection="1">
      <alignment horizontal="center" wrapText="1"/>
      <protection locked="0"/>
    </xf>
    <xf numFmtId="0" fontId="6" fillId="0" borderId="0" xfId="0" applyFont="1" applyAlignment="1">
      <alignment vertical="top" wrapText="1"/>
    </xf>
    <xf numFmtId="0" fontId="6" fillId="0" borderId="0" xfId="0" applyFont="1" applyAlignment="1" applyProtection="1">
      <alignment horizontal="left" vertical="top" wrapText="1"/>
      <protection locked="0"/>
    </xf>
    <xf numFmtId="0" fontId="0" fillId="0" borderId="0" xfId="0" applyAlignment="1" applyProtection="1">
      <alignment vertical="top"/>
      <protection locked="0"/>
    </xf>
    <xf numFmtId="0" fontId="6" fillId="0" borderId="0" xfId="0" applyFont="1" applyAlignment="1" applyProtection="1">
      <alignment vertical="top" wrapText="1"/>
      <protection locked="0"/>
    </xf>
    <xf numFmtId="0" fontId="6" fillId="0" borderId="0" xfId="0" applyFont="1" applyAlignment="1" applyProtection="1">
      <alignment vertical="top" wrapText="1"/>
      <protection hidden="1"/>
    </xf>
    <xf numFmtId="0" fontId="6" fillId="0" borderId="0" xfId="0" applyFont="1" applyAlignment="1">
      <alignment vertical="top"/>
    </xf>
    <xf numFmtId="0" fontId="15"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8" fillId="0" borderId="1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xf>
    <xf numFmtId="0" fontId="18" fillId="0" borderId="15" xfId="0" applyFont="1" applyBorder="1" applyAlignment="1">
      <alignment horizontal="center" vertical="center"/>
    </xf>
    <xf numFmtId="0" fontId="29" fillId="7" borderId="0" xfId="0" applyFont="1" applyFill="1" applyAlignment="1">
      <alignment horizontal="left"/>
    </xf>
    <xf numFmtId="0" fontId="28" fillId="7" borderId="0" xfId="0" applyFont="1" applyFill="1" applyAlignment="1">
      <alignment horizontal="left"/>
    </xf>
    <xf numFmtId="0" fontId="30" fillId="7" borderId="0" xfId="0" applyFont="1" applyFill="1" applyAlignment="1">
      <alignment horizontal="left"/>
    </xf>
    <xf numFmtId="0" fontId="2" fillId="3" borderId="0" xfId="0" applyFont="1" applyFill="1" applyAlignment="1">
      <alignment horizontal="center" vertical="center"/>
    </xf>
    <xf numFmtId="0" fontId="0" fillId="0" borderId="2" xfId="0" applyBorder="1" applyAlignment="1">
      <alignment horizontal="left"/>
    </xf>
    <xf numFmtId="0" fontId="0" fillId="0" borderId="11" xfId="0" applyBorder="1" applyAlignment="1">
      <alignment horizontal="left"/>
    </xf>
    <xf numFmtId="0" fontId="0" fillId="0" borderId="3" xfId="0" applyBorder="1" applyAlignment="1">
      <alignment horizontal="left"/>
    </xf>
    <xf numFmtId="0" fontId="0" fillId="0" borderId="2"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21" fillId="6" borderId="1"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6" fillId="5" borderId="22" xfId="0" applyFont="1" applyFill="1" applyBorder="1" applyAlignment="1">
      <alignment horizontal="center"/>
    </xf>
  </cellXfs>
  <cellStyles count="2">
    <cellStyle name="Hyperlink" xfId="1" builtinId="8"/>
    <cellStyle name="Normal" xfId="0" builtinId="0"/>
  </cellStyles>
  <dxfs count="47">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alignment horizontal="right" vertical="bottom" textRotation="0" wrapText="0" indent="0" justifyLastLine="0" shrinkToFit="0" readingOrder="0"/>
    </dxf>
    <dxf>
      <numFmt numFmtId="30" formatCode="@"/>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alignment horizontal="left" textRotation="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left"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alignment horizontal="general" vertical="center" textRotation="0" wrapText="1" indent="0" justifyLastLine="0" shrinkToFit="0" readingOrder="0"/>
      <protection locked="1"/>
    </dxf>
    <dxf>
      <font>
        <strike val="0"/>
        <outline val="0"/>
        <shadow val="0"/>
        <u val="none"/>
        <vertAlign val="baseline"/>
        <color auto="1"/>
      </font>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left"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alignment horizontal="general" vertical="center" textRotation="0" wrapText="1" indent="0" justifyLastLine="0" shrinkToFit="0" readingOrder="0"/>
      <protection locked="1"/>
    </dxf>
    <dxf>
      <font>
        <strike val="0"/>
        <outline val="0"/>
        <shadow val="0"/>
        <u val="none"/>
        <vertAlign val="baseline"/>
        <color auto="1"/>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510F7B-01D7-4CD3-B8D4-5BE9D9D99D19}" name="Table46" displayName="Table46" ref="A3:N44" totalsRowShown="0" headerRowDxfId="46" dataDxfId="45">
  <tableColumns count="14">
    <tableColumn id="19" xr3:uid="{1D3A130D-5FA7-4F15-AF59-5CCD86C0EDB1}" name="County_x000a_Name " dataDxfId="44">
      <calculatedColumnFormula>IF(Table46[[#This Row],[Plan Code]]&lt;&gt;"",(VLOOKUP(Table46[[#This Row],[Plan Code]],Table2[#All],3,TRUE)),"")</calculatedColumnFormula>
    </tableColumn>
    <tableColumn id="4" xr3:uid="{4DBD5218-24B1-47CE-A31A-D883CF532C17}" name="Plan Code" dataDxfId="43"/>
    <tableColumn id="18" xr3:uid="{140C5DDD-671C-4C56-BEA3-E142D95D563E}" name="MCP Plan Name_x000a_(Auto Populates)" dataDxfId="42">
      <calculatedColumnFormula>IF(Table46[[#This Row],[Plan Code]]&lt;&gt;"",(VLOOKUP(Table46[[#This Row],[Plan Code]],Table2[#All],2,TRUE)),"")</calculatedColumnFormula>
    </tableColumn>
    <tableColumn id="1" xr3:uid="{46AA1C38-D0DD-42EB-9725-D5A60FE4FF21}" name="MOU Effective Date" dataDxfId="41"/>
    <tableColumn id="6" xr3:uid="{C3563087-4703-49F3-A004-B8D3F4F96B60}" name="Reporting Year" dataDxfId="40"/>
    <tableColumn id="12" xr3:uid="{4EED0F4B-947B-4D5F-BA5B-45853D9D7968}" name="Combined MOU_x000a_Yes or No" dataDxfId="39"/>
    <tableColumn id="13" xr3:uid="{74C52FF1-B6CA-4B6A-AB5D-435D274996AB}" name="MOU Type" dataDxfId="38"/>
    <tableColumn id="14" xr3:uid="{69153532-1083-4F45-A103-2C352A5E01EE}" name="Meeting Attendees" dataDxfId="37"/>
    <tableColumn id="7" xr3:uid="{46B68119-8843-4951-9776-6B00D2578C19}" name="Topic: Care Coordination" dataDxfId="36"/>
    <tableColumn id="8" xr3:uid="{86765884-ADD3-40C4-A8C7-2E533D7CD594}" name="Topic: Referrals" dataDxfId="35"/>
    <tableColumn id="9" xr3:uid="{61188BAE-71B0-4573-B6F8-736B8885E82E}" name="Topic: Dispute Resolution" dataDxfId="34"/>
    <tableColumn id="10" xr3:uid="{8676ACB3-091C-4A6D-B27B-ED72D96EFE70}" name="Topic: Strategies to Avoid Duplication of Services" dataDxfId="33"/>
    <tableColumn id="11" xr3:uid="{7F6E695F-CD41-4C89-AFE1-9F43C0978A7D}" name="Topic: Collaboration " dataDxfId="32"/>
    <tableColumn id="17" xr3:uid="{06C554BF-9E1E-438C-AD12-38A38DAE2121}" name="Topic: Member Engagement" dataDxfId="3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3F55CA-9E24-42B8-964A-5F454B998D7F}" name="Table4" displayName="Table4" ref="A2:L43" totalsRowShown="0" headerRowDxfId="30" dataDxfId="29">
  <tableColumns count="12">
    <tableColumn id="19" xr3:uid="{64D561A1-DB3F-4DCA-BD79-A5AA6502787A}" name="County_x000a_Name " dataDxfId="28">
      <calculatedColumnFormula>IF(Table4[[#This Row],[Plan Code]]&lt;&gt;"",(VLOOKUP(Table4[[#This Row],[Plan Code]],Table2[#All],3,TRUE)),"")</calculatedColumnFormula>
    </tableColumn>
    <tableColumn id="4" xr3:uid="{C9F482B3-DF5B-452F-8E81-6A2BFDA2237A}" name="Plan Code" dataDxfId="27"/>
    <tableColumn id="18" xr3:uid="{47A9A64F-772B-472D-A5C4-1C0F4DF5475A}" name="MCP Plan Name_x000a_(Auto Populates)" dataDxfId="26">
      <calculatedColumnFormula>IF(Table4[[#This Row],[Plan Code]]&lt;&gt;"",(VLOOKUP(Table4[[#This Row],[Plan Code]],Table2[#All],2,TRUE)),"")</calculatedColumnFormula>
    </tableColumn>
    <tableColumn id="1" xr3:uid="{2DEC5D39-F91B-433C-921A-24B6696BA954}" name="MOU Effective Date" dataDxfId="25"/>
    <tableColumn id="6" xr3:uid="{3BD9A81D-74D9-4F67-AAD0-6276FF67BBEC}" name="Reporting Year" dataDxfId="24"/>
    <tableColumn id="12" xr3:uid="{C30ED355-31D8-4A76-A36E-AC7F393AEBFE}" name="Combined MOU_x000a_Yes or No" dataDxfId="23"/>
    <tableColumn id="13" xr3:uid="{24055562-D888-43DD-9F39-0CCC055BFE26}" name="MOU Type" dataDxfId="22"/>
    <tableColumn id="14" xr3:uid="{D2532F40-24CC-4BCC-8214-6A8545CEF451}" name="Meeting Attendees" dataDxfId="21"/>
    <tableColumn id="7" xr3:uid="{90263142-91A2-4154-A56D-317D587357D3}" name="Summary of the Annual Review Process " dataDxfId="20"/>
    <tableColumn id="8" xr3:uid="{AAE5AF1C-B3C1-49F3-8FD3-F509DDBBAEAB}" name="Outcome of the Review Process" dataDxfId="19"/>
    <tableColumn id="9" xr3:uid="{CA04AD41-CFB5-46D6-AC83-5102C752F290}" name="MOU Amendment?_x000a_(attach supporting documents)" dataDxfId="18"/>
    <tableColumn id="10" xr3:uid="{A82E66B4-4492-410B-AF2E-9EFD08ADE932}" name="Additional Information _x000a_(Optional)" dataDxfId="1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E1048576" totalsRowShown="0" headerRowDxfId="16" dataDxfId="14" headerRowBorderDxfId="15" tableBorderDxfId="13">
  <autoFilter ref="A1:E1048576" xr:uid="{5B4706D8-6BB1-4785-BE3B-6A62680CF27C}"/>
  <tableColumns count="5">
    <tableColumn id="8" xr3:uid="{AB0AE9CF-2D4F-48E7-8F30-58B13077CECA}" name="Reporting Quarter" dataDxfId="12"/>
    <tableColumn id="9" xr3:uid="{FB836BBD-EF2D-4BB5-BE50-D040D20A851A}" name="Annual Reporting Year" dataDxfId="11"/>
    <tableColumn id="5" xr3:uid="{8822873C-6E3E-459F-9CD1-BBBF68DE9200}" name="Status" dataDxfId="10"/>
    <tableColumn id="6" xr3:uid="{E7D97967-D81B-4D9B-B0FF-D60D44557E2C}" name="Current Challenges" dataDxfId="9"/>
    <tableColumn id="7" xr3:uid="{929DD2DF-5DE6-43BB-A96B-D47AE5477C07}" name="Multi-Party MOU" dataDxfId="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G1:H18" totalsRowShown="0" headerRowDxfId="7">
  <autoFilter ref="G1:H18" xr:uid="{E60EEC84-019D-497F-83BC-206A5C177C4E}"/>
  <tableColumns count="2">
    <tableColumn id="1" xr3:uid="{FA34F33E-BFE1-4BA6-ACFA-8F8F4F953E34}" name="MOU Type" dataDxfId="6"/>
    <tableColumn id="2" xr3:uid="{1FDBB760-9F95-4539-BF91-DAA615B3F0B2}" name="MOU Type Code" dataDxfId="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4E03D7-2D99-4AE5-95AD-B60FB5B497A6}" name="Table2" displayName="Table2" ref="J1:L115" totalsRowShown="0" headerRowDxfId="4" dataDxfId="3">
  <autoFilter ref="J1:L115" xr:uid="{934E03D7-2D99-4AE5-95AD-B60FB5B497A6}"/>
  <sortState xmlns:xlrd2="http://schemas.microsoft.com/office/spreadsheetml/2017/richdata2" ref="J2:L115">
    <sortCondition ref="J1:J115"/>
  </sortState>
  <tableColumns count="3">
    <tableColumn id="1" xr3:uid="{724C9EB1-53B9-4EB2-A9EB-F585CFE1D15C}" name="PLAN_CODE" dataDxfId="2"/>
    <tableColumn id="2" xr3:uid="{C35E8493-6768-4772-B343-708A0E8D4442}" name="PLAN_NAME" dataDxfId="1"/>
    <tableColumn id="3" xr3:uid="{80A266DA-6E2B-42D3-A5DC-5626C5464D8B}" name="PLAN_COUNTY" dataDxfId="0"/>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mailto:letyplancarte@co.imperial.ca.u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sheetPr codeName="Sheet2"/>
  <dimension ref="A1:B44"/>
  <sheetViews>
    <sheetView tabSelected="1" zoomScaleNormal="100" workbookViewId="0">
      <selection activeCell="B13" sqref="B13"/>
    </sheetView>
  </sheetViews>
  <sheetFormatPr defaultColWidth="0" defaultRowHeight="15" zeroHeight="1" x14ac:dyDescent="0.25"/>
  <cols>
    <col min="1" max="1" width="53.42578125" customWidth="1"/>
    <col min="2" max="2" width="110.7109375" customWidth="1"/>
  </cols>
  <sheetData>
    <row r="1" spans="1:2" ht="45" x14ac:dyDescent="0.25">
      <c r="A1" s="70" t="s">
        <v>0</v>
      </c>
      <c r="B1" s="71"/>
    </row>
    <row r="2" spans="1:2" ht="15" customHeight="1" x14ac:dyDescent="0.25">
      <c r="A2" s="72" t="s">
        <v>1</v>
      </c>
      <c r="B2" s="73"/>
    </row>
    <row r="3" spans="1:2" x14ac:dyDescent="0.25">
      <c r="A3" s="74"/>
      <c r="B3" s="75"/>
    </row>
    <row r="4" spans="1:2" x14ac:dyDescent="0.25">
      <c r="A4" s="74"/>
      <c r="B4" s="75"/>
    </row>
    <row r="5" spans="1:2" x14ac:dyDescent="0.25">
      <c r="A5" s="74"/>
      <c r="B5" s="75"/>
    </row>
    <row r="6" spans="1:2" x14ac:dyDescent="0.25">
      <c r="A6" s="74"/>
      <c r="B6" s="75"/>
    </row>
    <row r="7" spans="1:2" x14ac:dyDescent="0.25">
      <c r="A7" s="74"/>
      <c r="B7" s="75"/>
    </row>
    <row r="8" spans="1:2" ht="180" customHeight="1" x14ac:dyDescent="0.25">
      <c r="A8" s="74"/>
      <c r="B8" s="75"/>
    </row>
    <row r="9" spans="1:2" ht="221.1" customHeight="1" x14ac:dyDescent="0.25">
      <c r="A9" s="78" t="s">
        <v>2</v>
      </c>
      <c r="B9" s="79"/>
    </row>
    <row r="10" spans="1:2" x14ac:dyDescent="0.25"/>
    <row r="11" spans="1:2" ht="18" x14ac:dyDescent="0.25">
      <c r="A11" s="76" t="s">
        <v>3</v>
      </c>
      <c r="B11" s="77"/>
    </row>
    <row r="12" spans="1:2" ht="16.5" x14ac:dyDescent="0.25">
      <c r="A12" s="1" t="s">
        <v>4</v>
      </c>
      <c r="B12" s="1" t="s">
        <v>5</v>
      </c>
    </row>
    <row r="13" spans="1:2" ht="30" x14ac:dyDescent="0.25">
      <c r="A13" s="4" t="s">
        <v>6</v>
      </c>
      <c r="B13" s="2" t="s">
        <v>7</v>
      </c>
    </row>
    <row r="14" spans="1:2" ht="84.75" customHeight="1" x14ac:dyDescent="0.25">
      <c r="A14" s="4" t="s">
        <v>8</v>
      </c>
      <c r="B14" s="2" t="s">
        <v>9</v>
      </c>
    </row>
    <row r="15" spans="1:2" ht="45" x14ac:dyDescent="0.25">
      <c r="A15" s="4" t="s">
        <v>10</v>
      </c>
      <c r="B15" s="2" t="s">
        <v>11</v>
      </c>
    </row>
    <row r="16" spans="1:2" ht="15.75" x14ac:dyDescent="0.25">
      <c r="A16" s="29" t="s">
        <v>12</v>
      </c>
      <c r="B16" s="30" t="s">
        <v>13</v>
      </c>
    </row>
    <row r="17" spans="1:2" ht="30" x14ac:dyDescent="0.25">
      <c r="A17" s="29" t="s">
        <v>14</v>
      </c>
      <c r="B17" s="30" t="s">
        <v>15</v>
      </c>
    </row>
    <row r="18" spans="1:2" ht="38.1" customHeight="1" x14ac:dyDescent="0.25">
      <c r="A18" s="4" t="s">
        <v>16</v>
      </c>
      <c r="B18" s="2" t="s">
        <v>17</v>
      </c>
    </row>
    <row r="19" spans="1:2" ht="45" x14ac:dyDescent="0.25">
      <c r="A19" s="29" t="s">
        <v>18</v>
      </c>
      <c r="B19" s="30" t="s">
        <v>19</v>
      </c>
    </row>
    <row r="20" spans="1:2" ht="31.5" x14ac:dyDescent="0.25">
      <c r="A20" s="4" t="s">
        <v>20</v>
      </c>
      <c r="B20" s="2" t="s">
        <v>21</v>
      </c>
    </row>
    <row r="21" spans="1:2" ht="83.25" customHeight="1" x14ac:dyDescent="0.25">
      <c r="A21" s="33" t="s">
        <v>22</v>
      </c>
      <c r="B21" s="2" t="s">
        <v>23</v>
      </c>
    </row>
    <row r="22" spans="1:2" ht="30.75" x14ac:dyDescent="0.25">
      <c r="A22" s="54" t="s">
        <v>24</v>
      </c>
      <c r="B22" s="55" t="s">
        <v>25</v>
      </c>
    </row>
    <row r="23" spans="1:2" ht="67.5" customHeight="1" x14ac:dyDescent="0.25">
      <c r="A23" s="33" t="s">
        <v>26</v>
      </c>
      <c r="B23" s="2" t="s">
        <v>27</v>
      </c>
    </row>
    <row r="24" spans="1:2" ht="31.5" x14ac:dyDescent="0.25">
      <c r="A24" s="33" t="s">
        <v>28</v>
      </c>
      <c r="B24" s="2" t="s">
        <v>29</v>
      </c>
    </row>
    <row r="25" spans="1:2" ht="83.25" customHeight="1" x14ac:dyDescent="0.25">
      <c r="A25" s="33" t="s">
        <v>30</v>
      </c>
      <c r="B25" s="57" t="s">
        <v>31</v>
      </c>
    </row>
    <row r="26" spans="1:2" ht="47.25" x14ac:dyDescent="0.25">
      <c r="A26" s="58" t="s">
        <v>32</v>
      </c>
      <c r="B26" s="56" t="s">
        <v>33</v>
      </c>
    </row>
    <row r="27" spans="1:2" s="32" customFormat="1" ht="80.25" customHeight="1" x14ac:dyDescent="0.25">
      <c r="A27" s="33" t="s">
        <v>34</v>
      </c>
      <c r="B27" s="31" t="s">
        <v>35</v>
      </c>
    </row>
    <row r="28" spans="1:2" s="32" customFormat="1" ht="30.75" x14ac:dyDescent="0.25">
      <c r="A28" s="59" t="s">
        <v>36</v>
      </c>
      <c r="B28" s="60" t="s">
        <v>37</v>
      </c>
    </row>
    <row r="29" spans="1:2" ht="81.95" customHeight="1" x14ac:dyDescent="0.25">
      <c r="A29" s="33" t="s">
        <v>38</v>
      </c>
      <c r="B29" s="50" t="s">
        <v>39</v>
      </c>
    </row>
    <row r="30" spans="1:2" ht="66.75" customHeight="1" x14ac:dyDescent="0.25">
      <c r="A30" s="33" t="s">
        <v>40</v>
      </c>
      <c r="B30" s="30" t="s">
        <v>41</v>
      </c>
    </row>
    <row r="31" spans="1:2" x14ac:dyDescent="0.25"/>
    <row r="32" spans="1: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sheetData>
  <sheetProtection selectLockedCells="1"/>
  <mergeCells count="4">
    <mergeCell ref="A1:B1"/>
    <mergeCell ref="A2:B8"/>
    <mergeCell ref="A11:B11"/>
    <mergeCell ref="A9:B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087B-9AEE-450D-ABF1-9111669E883E}">
  <sheetPr codeName="Sheet3"/>
  <dimension ref="A1:K47"/>
  <sheetViews>
    <sheetView workbookViewId="0">
      <selection activeCell="J15" sqref="J15"/>
    </sheetView>
  </sheetViews>
  <sheetFormatPr defaultRowHeight="15" x14ac:dyDescent="0.25"/>
  <cols>
    <col min="1" max="1" width="13.140625" customWidth="1"/>
    <col min="2" max="2" width="38.42578125" customWidth="1"/>
    <col min="3" max="3" width="13.42578125" customWidth="1"/>
    <col min="5" max="5" width="14.42578125" customWidth="1"/>
    <col min="6" max="6" width="38.85546875" customWidth="1"/>
    <col min="7" max="7" width="12.42578125" style="38" customWidth="1"/>
    <col min="9" max="9" width="12.42578125" customWidth="1"/>
    <col min="10" max="10" width="32.85546875" customWidth="1"/>
    <col min="11" max="11" width="8.5703125" style="38"/>
  </cols>
  <sheetData>
    <row r="1" spans="1:11" ht="15.75" thickBot="1" x14ac:dyDescent="0.3"/>
    <row r="2" spans="1:11" ht="45.75" thickBot="1" x14ac:dyDescent="0.3">
      <c r="A2" s="47" t="s">
        <v>42</v>
      </c>
      <c r="B2" s="48" t="s">
        <v>43</v>
      </c>
      <c r="C2" s="49" t="s">
        <v>44</v>
      </c>
      <c r="E2" s="47" t="s">
        <v>42</v>
      </c>
      <c r="F2" s="48" t="s">
        <v>43</v>
      </c>
      <c r="G2" s="49" t="s">
        <v>44</v>
      </c>
      <c r="I2" s="47" t="s">
        <v>42</v>
      </c>
      <c r="J2" s="48" t="s">
        <v>43</v>
      </c>
      <c r="K2" s="49" t="s">
        <v>44</v>
      </c>
    </row>
    <row r="3" spans="1:11" ht="18.95" customHeight="1" thickBot="1" x14ac:dyDescent="0.3">
      <c r="A3" s="80" t="s">
        <v>45</v>
      </c>
      <c r="B3" s="34" t="s">
        <v>46</v>
      </c>
      <c r="C3" s="39">
        <v>531</v>
      </c>
      <c r="E3" s="35" t="s">
        <v>47</v>
      </c>
      <c r="F3" s="36" t="s">
        <v>48</v>
      </c>
      <c r="G3" s="40">
        <v>514</v>
      </c>
      <c r="I3" s="80" t="s">
        <v>49</v>
      </c>
      <c r="J3" s="36" t="s">
        <v>50</v>
      </c>
      <c r="K3" s="40">
        <v>504</v>
      </c>
    </row>
    <row r="4" spans="1:11" ht="15.75" thickBot="1" x14ac:dyDescent="0.3">
      <c r="A4" s="81"/>
      <c r="B4" s="34" t="s">
        <v>51</v>
      </c>
      <c r="C4" s="39">
        <v>670</v>
      </c>
      <c r="E4" s="61" t="s">
        <v>52</v>
      </c>
      <c r="F4" s="34" t="s">
        <v>50</v>
      </c>
      <c r="G4" s="40">
        <v>519</v>
      </c>
      <c r="I4" s="81"/>
      <c r="J4" s="34" t="s">
        <v>51</v>
      </c>
      <c r="K4" s="40">
        <v>656</v>
      </c>
    </row>
    <row r="5" spans="1:11" ht="18" customHeight="1" thickBot="1" x14ac:dyDescent="0.3">
      <c r="A5" s="80" t="s">
        <v>53</v>
      </c>
      <c r="B5" s="34" t="s">
        <v>54</v>
      </c>
      <c r="C5" s="39">
        <v>385</v>
      </c>
      <c r="E5" s="80" t="s">
        <v>55</v>
      </c>
      <c r="F5" s="34" t="s">
        <v>54</v>
      </c>
      <c r="G5" s="40">
        <v>109</v>
      </c>
      <c r="I5" s="80" t="s">
        <v>56</v>
      </c>
      <c r="J5" s="34" t="s">
        <v>50</v>
      </c>
      <c r="K5" s="40">
        <v>513</v>
      </c>
    </row>
    <row r="6" spans="1:11" ht="15.75" thickBot="1" x14ac:dyDescent="0.3">
      <c r="A6" s="81"/>
      <c r="B6" s="37" t="s">
        <v>57</v>
      </c>
      <c r="C6" s="39">
        <v>377</v>
      </c>
      <c r="E6" s="81"/>
      <c r="F6" s="34" t="s">
        <v>58</v>
      </c>
      <c r="G6" s="40">
        <v>383</v>
      </c>
      <c r="I6" s="81"/>
      <c r="J6" s="34" t="s">
        <v>51</v>
      </c>
      <c r="K6" s="40">
        <v>657</v>
      </c>
    </row>
    <row r="7" spans="1:11" ht="21.6" customHeight="1" thickBot="1" x14ac:dyDescent="0.3">
      <c r="A7" s="80" t="s">
        <v>59</v>
      </c>
      <c r="B7" s="34" t="s">
        <v>60</v>
      </c>
      <c r="C7" s="39">
        <v>101</v>
      </c>
      <c r="E7" s="61" t="s">
        <v>61</v>
      </c>
      <c r="F7" s="34" t="s">
        <v>48</v>
      </c>
      <c r="G7" s="40">
        <v>508</v>
      </c>
      <c r="I7" s="80" t="s">
        <v>62</v>
      </c>
      <c r="J7" s="34" t="s">
        <v>58</v>
      </c>
      <c r="K7" s="40">
        <v>361</v>
      </c>
    </row>
    <row r="8" spans="1:11" ht="15.75" thickBot="1" x14ac:dyDescent="0.3">
      <c r="A8" s="82"/>
      <c r="B8" s="34" t="s">
        <v>63</v>
      </c>
      <c r="C8" s="39">
        <v>380</v>
      </c>
      <c r="E8" s="80" t="s">
        <v>64</v>
      </c>
      <c r="F8" s="34" t="s">
        <v>50</v>
      </c>
      <c r="G8" s="40">
        <v>507</v>
      </c>
      <c r="I8" s="82"/>
      <c r="J8" s="34" t="s">
        <v>65</v>
      </c>
      <c r="K8" s="40">
        <v>312</v>
      </c>
    </row>
    <row r="9" spans="1:11" ht="15.75" thickBot="1" x14ac:dyDescent="0.3">
      <c r="A9" s="81"/>
      <c r="B9" s="34" t="s">
        <v>51</v>
      </c>
      <c r="C9" s="39">
        <v>125</v>
      </c>
      <c r="E9" s="81"/>
      <c r="F9" s="34" t="s">
        <v>51</v>
      </c>
      <c r="G9" s="40">
        <v>652</v>
      </c>
      <c r="I9" s="81"/>
      <c r="J9" s="34" t="s">
        <v>51</v>
      </c>
      <c r="K9" s="40">
        <v>375</v>
      </c>
    </row>
    <row r="10" spans="1:11" ht="13.5" customHeight="1" thickBot="1" x14ac:dyDescent="0.3">
      <c r="A10" s="61" t="s">
        <v>66</v>
      </c>
      <c r="B10" s="34" t="s">
        <v>50</v>
      </c>
      <c r="C10" s="39">
        <v>543</v>
      </c>
      <c r="E10" s="61" t="s">
        <v>67</v>
      </c>
      <c r="F10" s="34" t="s">
        <v>50</v>
      </c>
      <c r="G10" s="40">
        <v>546</v>
      </c>
      <c r="I10" s="80" t="s">
        <v>68</v>
      </c>
      <c r="J10" s="34" t="s">
        <v>50</v>
      </c>
      <c r="K10" s="40" t="s">
        <v>69</v>
      </c>
    </row>
    <row r="11" spans="1:11" ht="15.75" thickBot="1" x14ac:dyDescent="0.3">
      <c r="A11" s="80" t="s">
        <v>70</v>
      </c>
      <c r="B11" s="34" t="s">
        <v>60</v>
      </c>
      <c r="C11" s="39">
        <v>103</v>
      </c>
      <c r="E11" s="80" t="s">
        <v>71</v>
      </c>
      <c r="F11" s="34" t="s">
        <v>72</v>
      </c>
      <c r="G11" s="40">
        <v>506</v>
      </c>
      <c r="I11" s="81"/>
      <c r="J11" s="34" t="s">
        <v>51</v>
      </c>
      <c r="K11" s="40" t="s">
        <v>73</v>
      </c>
    </row>
    <row r="12" spans="1:11" ht="15" customHeight="1" thickBot="1" x14ac:dyDescent="0.3">
      <c r="A12" s="81"/>
      <c r="B12" s="34" t="s">
        <v>63</v>
      </c>
      <c r="C12" s="39">
        <v>381</v>
      </c>
      <c r="E12" s="81"/>
      <c r="F12" s="34" t="s">
        <v>51</v>
      </c>
      <c r="G12" s="40">
        <v>653</v>
      </c>
      <c r="I12" s="61" t="s">
        <v>74</v>
      </c>
      <c r="J12" s="34" t="s">
        <v>50</v>
      </c>
      <c r="K12" s="40">
        <v>551</v>
      </c>
    </row>
    <row r="13" spans="1:11" ht="13.5" customHeight="1" thickBot="1" x14ac:dyDescent="0.3">
      <c r="A13" s="62" t="s">
        <v>75</v>
      </c>
      <c r="B13" s="34" t="s">
        <v>50</v>
      </c>
      <c r="C13" s="39">
        <v>544</v>
      </c>
      <c r="E13" s="80" t="s">
        <v>76</v>
      </c>
      <c r="F13" s="34" t="s">
        <v>50</v>
      </c>
      <c r="G13" s="40" t="s">
        <v>77</v>
      </c>
      <c r="I13" s="61" t="s">
        <v>78</v>
      </c>
      <c r="J13" s="34" t="s">
        <v>50</v>
      </c>
      <c r="K13" s="40">
        <v>522</v>
      </c>
    </row>
    <row r="14" spans="1:11" ht="13.5" customHeight="1" thickBot="1" x14ac:dyDescent="0.3">
      <c r="A14" s="83" t="s">
        <v>79</v>
      </c>
      <c r="B14" s="34" t="s">
        <v>80</v>
      </c>
      <c r="C14" s="39">
        <v>532</v>
      </c>
      <c r="E14" s="81"/>
      <c r="F14" s="34" t="s">
        <v>51</v>
      </c>
      <c r="G14" s="40">
        <v>662</v>
      </c>
      <c r="I14" s="80" t="s">
        <v>81</v>
      </c>
      <c r="J14" s="34" t="s">
        <v>58</v>
      </c>
      <c r="K14" s="40">
        <v>353</v>
      </c>
    </row>
    <row r="15" spans="1:11" ht="15.75" thickBot="1" x14ac:dyDescent="0.3">
      <c r="A15" s="84"/>
      <c r="B15" s="34" t="s">
        <v>51</v>
      </c>
      <c r="C15" s="39">
        <v>671</v>
      </c>
      <c r="E15" s="61" t="s">
        <v>82</v>
      </c>
      <c r="F15" s="34" t="s">
        <v>50</v>
      </c>
      <c r="G15" s="40">
        <v>548</v>
      </c>
      <c r="I15" s="82"/>
      <c r="J15" s="34" t="s">
        <v>51</v>
      </c>
      <c r="K15" s="40">
        <v>376</v>
      </c>
    </row>
    <row r="16" spans="1:11" ht="30.75" thickBot="1" x14ac:dyDescent="0.3">
      <c r="A16" s="61" t="s">
        <v>83</v>
      </c>
      <c r="B16" s="34" t="s">
        <v>50</v>
      </c>
      <c r="C16" s="39">
        <v>523</v>
      </c>
      <c r="E16" s="80" t="s">
        <v>84</v>
      </c>
      <c r="F16" s="34" t="s">
        <v>85</v>
      </c>
      <c r="G16" s="40">
        <v>355</v>
      </c>
      <c r="I16" s="81"/>
      <c r="J16" s="34" t="s">
        <v>60</v>
      </c>
      <c r="K16" s="40">
        <v>311</v>
      </c>
    </row>
    <row r="17" spans="1:11" ht="30.75" thickBot="1" x14ac:dyDescent="0.3">
      <c r="A17" s="80" t="s">
        <v>86</v>
      </c>
      <c r="B17" s="34" t="s">
        <v>54</v>
      </c>
      <c r="C17" s="39">
        <v>386</v>
      </c>
      <c r="E17" s="82"/>
      <c r="F17" s="34" t="s">
        <v>87</v>
      </c>
      <c r="G17" s="40">
        <v>305</v>
      </c>
      <c r="I17" s="80" t="s">
        <v>88</v>
      </c>
      <c r="J17" s="34" t="s">
        <v>58</v>
      </c>
      <c r="K17" s="40">
        <v>384</v>
      </c>
    </row>
    <row r="18" spans="1:11" ht="30.75" thickBot="1" x14ac:dyDescent="0.3">
      <c r="A18" s="82"/>
      <c r="B18" s="34" t="s">
        <v>57</v>
      </c>
      <c r="C18" s="39">
        <v>378</v>
      </c>
      <c r="E18" s="81"/>
      <c r="F18" s="34" t="s">
        <v>51</v>
      </c>
      <c r="G18" s="40">
        <v>370</v>
      </c>
      <c r="I18" s="81"/>
      <c r="J18" s="34" t="s">
        <v>60</v>
      </c>
      <c r="K18" s="40">
        <v>116</v>
      </c>
    </row>
    <row r="19" spans="1:11" ht="15.75" thickBot="1" x14ac:dyDescent="0.3">
      <c r="A19" s="81"/>
      <c r="B19" s="34" t="s">
        <v>51</v>
      </c>
      <c r="C19" s="39">
        <v>387</v>
      </c>
      <c r="E19" s="80" t="s">
        <v>89</v>
      </c>
      <c r="F19" s="34" t="s">
        <v>54</v>
      </c>
      <c r="G19" s="40">
        <v>190</v>
      </c>
      <c r="I19" s="80" t="s">
        <v>90</v>
      </c>
      <c r="J19" s="34" t="s">
        <v>91</v>
      </c>
      <c r="K19" s="40">
        <v>515</v>
      </c>
    </row>
    <row r="20" spans="1:11" ht="15.75" thickBot="1" x14ac:dyDescent="0.3">
      <c r="A20" s="80" t="s">
        <v>92</v>
      </c>
      <c r="B20" s="34" t="s">
        <v>54</v>
      </c>
      <c r="C20" s="39">
        <v>362</v>
      </c>
      <c r="E20" s="82"/>
      <c r="F20" s="34" t="s">
        <v>58</v>
      </c>
      <c r="G20" s="40">
        <v>150</v>
      </c>
      <c r="I20" s="81"/>
      <c r="J20" s="34" t="s">
        <v>51</v>
      </c>
      <c r="K20" s="40">
        <v>659</v>
      </c>
    </row>
    <row r="21" spans="1:11" ht="15.6" customHeight="1" thickBot="1" x14ac:dyDescent="0.3">
      <c r="A21" s="82"/>
      <c r="B21" s="34" t="s">
        <v>51</v>
      </c>
      <c r="C21" s="39">
        <v>365</v>
      </c>
      <c r="E21" s="82"/>
      <c r="F21" s="34" t="s">
        <v>51</v>
      </c>
      <c r="G21" s="40">
        <v>191</v>
      </c>
      <c r="I21" s="80" t="s">
        <v>93</v>
      </c>
      <c r="J21" s="34" t="s">
        <v>50</v>
      </c>
      <c r="K21" s="40">
        <v>509</v>
      </c>
    </row>
    <row r="22" spans="1:11" ht="15.75" thickBot="1" x14ac:dyDescent="0.3">
      <c r="A22" s="81"/>
      <c r="B22" s="34" t="s">
        <v>94</v>
      </c>
      <c r="C22" s="39">
        <v>315</v>
      </c>
      <c r="E22" s="81"/>
      <c r="F22" s="34" t="s">
        <v>85</v>
      </c>
      <c r="G22" s="40">
        <v>130</v>
      </c>
      <c r="I22" s="81"/>
      <c r="J22" s="34" t="s">
        <v>51</v>
      </c>
      <c r="K22" s="40">
        <v>660</v>
      </c>
    </row>
    <row r="23" spans="1:11" ht="15.75" thickBot="1" x14ac:dyDescent="0.3">
      <c r="A23" s="61" t="s">
        <v>95</v>
      </c>
      <c r="B23" s="34" t="s">
        <v>50</v>
      </c>
      <c r="C23" s="39">
        <v>545</v>
      </c>
      <c r="E23" s="61" t="s">
        <v>96</v>
      </c>
      <c r="F23" s="34" t="s">
        <v>48</v>
      </c>
      <c r="G23" s="40">
        <v>553</v>
      </c>
    </row>
    <row r="24" spans="1:11" ht="15.75" thickBot="1" x14ac:dyDescent="0.3">
      <c r="A24" s="61" t="s">
        <v>97</v>
      </c>
      <c r="B24" s="34" t="s">
        <v>50</v>
      </c>
      <c r="C24" s="39">
        <v>517</v>
      </c>
      <c r="E24" s="80" t="s">
        <v>98</v>
      </c>
      <c r="F24" s="34" t="s">
        <v>85</v>
      </c>
      <c r="G24" s="40">
        <v>356</v>
      </c>
    </row>
    <row r="25" spans="1:11" ht="14.45" customHeight="1" thickBot="1" x14ac:dyDescent="0.3">
      <c r="A25" s="80" t="s">
        <v>99</v>
      </c>
      <c r="B25" s="34" t="s">
        <v>100</v>
      </c>
      <c r="C25" s="39">
        <v>533</v>
      </c>
      <c r="E25" s="82"/>
      <c r="F25" s="34" t="s">
        <v>87</v>
      </c>
      <c r="G25" s="40">
        <v>306</v>
      </c>
    </row>
    <row r="26" spans="1:11" ht="15.75" thickBot="1" x14ac:dyDescent="0.3">
      <c r="A26" s="81"/>
      <c r="B26" s="34" t="s">
        <v>51</v>
      </c>
      <c r="C26" s="39">
        <v>672</v>
      </c>
      <c r="E26" s="81"/>
      <c r="F26" s="34" t="s">
        <v>51</v>
      </c>
      <c r="G26" s="40">
        <v>371</v>
      </c>
    </row>
    <row r="27" spans="1:11" ht="14.1" customHeight="1" thickBot="1" x14ac:dyDescent="0.3">
      <c r="A27" s="80" t="s">
        <v>101</v>
      </c>
      <c r="B27" s="34" t="s">
        <v>54</v>
      </c>
      <c r="C27" s="39">
        <v>107</v>
      </c>
      <c r="E27" s="80" t="s">
        <v>102</v>
      </c>
      <c r="F27" s="34" t="s">
        <v>103</v>
      </c>
      <c r="G27" s="40">
        <v>167</v>
      </c>
    </row>
    <row r="28" spans="1:11" ht="15.75" thickBot="1" x14ac:dyDescent="0.3">
      <c r="A28" s="81"/>
      <c r="B28" s="34" t="s">
        <v>63</v>
      </c>
      <c r="C28" s="39">
        <v>382</v>
      </c>
      <c r="E28" s="82"/>
      <c r="F28" s="34" t="s">
        <v>85</v>
      </c>
      <c r="G28" s="40">
        <v>131</v>
      </c>
    </row>
    <row r="29" spans="1:11" ht="15.75" thickBot="1" x14ac:dyDescent="0.3">
      <c r="A29" s="80" t="s">
        <v>104</v>
      </c>
      <c r="B29" s="34" t="s">
        <v>54</v>
      </c>
      <c r="C29" s="39">
        <v>379</v>
      </c>
      <c r="E29" s="82"/>
      <c r="F29" s="34" t="s">
        <v>51</v>
      </c>
      <c r="G29" s="40">
        <v>192</v>
      </c>
    </row>
    <row r="30" spans="1:11" ht="17.100000000000001" customHeight="1" thickBot="1" x14ac:dyDescent="0.3">
      <c r="A30" s="82"/>
      <c r="B30" s="34" t="s">
        <v>51</v>
      </c>
      <c r="C30" s="39">
        <v>366</v>
      </c>
      <c r="E30" s="81"/>
      <c r="F30" s="34" t="s">
        <v>105</v>
      </c>
      <c r="G30" s="40">
        <v>29</v>
      </c>
    </row>
    <row r="31" spans="1:11" ht="15.75" thickBot="1" x14ac:dyDescent="0.3">
      <c r="A31" s="81"/>
      <c r="B31" s="34" t="s">
        <v>106</v>
      </c>
      <c r="C31" s="39">
        <v>303</v>
      </c>
      <c r="E31" s="80" t="s">
        <v>107</v>
      </c>
      <c r="F31" s="34" t="s">
        <v>54</v>
      </c>
      <c r="G31" s="40">
        <v>343</v>
      </c>
    </row>
    <row r="32" spans="1:11" ht="15.75" thickBot="1" x14ac:dyDescent="0.3">
      <c r="A32" s="80" t="s">
        <v>108</v>
      </c>
      <c r="B32" s="34" t="s">
        <v>54</v>
      </c>
      <c r="C32" s="39">
        <v>363</v>
      </c>
      <c r="E32" s="82"/>
      <c r="F32" s="34" t="s">
        <v>51</v>
      </c>
      <c r="G32" s="40">
        <v>372</v>
      </c>
    </row>
    <row r="33" spans="1:7" ht="15.75" thickBot="1" x14ac:dyDescent="0.3">
      <c r="A33" s="82"/>
      <c r="B33" s="34" t="s">
        <v>51</v>
      </c>
      <c r="C33" s="39">
        <v>367</v>
      </c>
      <c r="E33" s="81"/>
      <c r="F33" s="34" t="s">
        <v>109</v>
      </c>
      <c r="G33" s="40">
        <v>307</v>
      </c>
    </row>
    <row r="34" spans="1:7" ht="15.75" thickBot="1" x14ac:dyDescent="0.3">
      <c r="A34" s="81"/>
      <c r="B34" s="34" t="s">
        <v>94</v>
      </c>
      <c r="C34" s="39">
        <v>316</v>
      </c>
      <c r="E34" s="80" t="s">
        <v>110</v>
      </c>
      <c r="F34" s="34" t="s">
        <v>58</v>
      </c>
      <c r="G34" s="40">
        <v>354</v>
      </c>
    </row>
    <row r="35" spans="1:7" ht="15.75" thickBot="1" x14ac:dyDescent="0.3">
      <c r="A35" s="61" t="s">
        <v>111</v>
      </c>
      <c r="B35" s="34" t="s">
        <v>50</v>
      </c>
      <c r="C35" s="39">
        <v>511</v>
      </c>
      <c r="E35" s="82"/>
      <c r="F35" s="34" t="s">
        <v>112</v>
      </c>
      <c r="G35" s="40">
        <v>308</v>
      </c>
    </row>
    <row r="36" spans="1:7" ht="15.75" thickBot="1" x14ac:dyDescent="0.3">
      <c r="A36" s="61" t="s">
        <v>113</v>
      </c>
      <c r="B36" s="34" t="s">
        <v>50</v>
      </c>
      <c r="C36" s="39">
        <v>518</v>
      </c>
      <c r="E36" s="81"/>
      <c r="F36" s="34" t="s">
        <v>51</v>
      </c>
      <c r="G36" s="40">
        <v>373</v>
      </c>
    </row>
    <row r="37" spans="1:7" ht="30.75" thickBot="1" x14ac:dyDescent="0.3">
      <c r="A37" s="80" t="s">
        <v>114</v>
      </c>
      <c r="B37" s="34" t="s">
        <v>58</v>
      </c>
      <c r="C37" s="39">
        <v>352</v>
      </c>
      <c r="E37" s="61" t="s">
        <v>115</v>
      </c>
      <c r="F37" s="34" t="s">
        <v>116</v>
      </c>
      <c r="G37" s="40">
        <v>501</v>
      </c>
    </row>
    <row r="38" spans="1:7" ht="15.75" thickBot="1" x14ac:dyDescent="0.3">
      <c r="A38" s="82"/>
      <c r="B38" s="34" t="s">
        <v>117</v>
      </c>
      <c r="C38" s="39">
        <v>304</v>
      </c>
      <c r="E38" s="80" t="s">
        <v>118</v>
      </c>
      <c r="F38" s="34" t="s">
        <v>119</v>
      </c>
      <c r="G38" s="40">
        <v>503</v>
      </c>
    </row>
    <row r="39" spans="1:7" ht="15.75" thickBot="1" x14ac:dyDescent="0.3">
      <c r="A39" s="81"/>
      <c r="B39" s="34" t="s">
        <v>51</v>
      </c>
      <c r="C39" s="39">
        <v>368</v>
      </c>
      <c r="E39" s="81"/>
      <c r="F39" s="34" t="s">
        <v>51</v>
      </c>
      <c r="G39" s="40">
        <v>654</v>
      </c>
    </row>
    <row r="40" spans="1:7" ht="15.75" thickBot="1" x14ac:dyDescent="0.3">
      <c r="A40" s="80" t="s">
        <v>120</v>
      </c>
      <c r="B40" s="34" t="s">
        <v>54</v>
      </c>
      <c r="C40" s="39">
        <v>364</v>
      </c>
      <c r="E40" s="61" t="s">
        <v>121</v>
      </c>
      <c r="F40" s="34" t="s">
        <v>116</v>
      </c>
      <c r="G40" s="40">
        <v>502</v>
      </c>
    </row>
    <row r="41" spans="1:7" ht="15.75" thickBot="1" x14ac:dyDescent="0.3">
      <c r="A41" s="82"/>
      <c r="B41" s="34" t="s">
        <v>51</v>
      </c>
      <c r="C41" s="39">
        <v>369</v>
      </c>
      <c r="E41" s="80" t="s">
        <v>122</v>
      </c>
      <c r="F41" s="34" t="s">
        <v>54</v>
      </c>
      <c r="G41" s="40">
        <v>345</v>
      </c>
    </row>
    <row r="42" spans="1:7" ht="15.75" thickBot="1" x14ac:dyDescent="0.3">
      <c r="A42" s="81"/>
      <c r="B42" s="34" t="s">
        <v>94</v>
      </c>
      <c r="C42" s="39">
        <v>317</v>
      </c>
      <c r="E42" s="82"/>
      <c r="F42" s="34" t="s">
        <v>51</v>
      </c>
      <c r="G42" s="40">
        <v>374</v>
      </c>
    </row>
    <row r="43" spans="1:7" ht="15.75" thickBot="1" x14ac:dyDescent="0.3">
      <c r="A43" s="80" t="s">
        <v>123</v>
      </c>
      <c r="B43" s="34" t="s">
        <v>50</v>
      </c>
      <c r="C43" s="39">
        <v>510</v>
      </c>
      <c r="E43" s="81"/>
      <c r="F43" s="34" t="s">
        <v>124</v>
      </c>
      <c r="G43" s="40">
        <v>309</v>
      </c>
    </row>
    <row r="44" spans="1:7" ht="15.75" thickBot="1" x14ac:dyDescent="0.3">
      <c r="A44" s="81"/>
      <c r="B44" s="34" t="s">
        <v>51</v>
      </c>
      <c r="C44" s="39">
        <v>650</v>
      </c>
      <c r="E44" s="80" t="s">
        <v>125</v>
      </c>
      <c r="F44" s="34" t="s">
        <v>48</v>
      </c>
      <c r="G44" s="40">
        <v>505</v>
      </c>
    </row>
    <row r="45" spans="1:7" ht="15.75" thickBot="1" x14ac:dyDescent="0.3">
      <c r="A45" s="80" t="s">
        <v>126</v>
      </c>
      <c r="B45" s="34" t="s">
        <v>48</v>
      </c>
      <c r="C45" s="39">
        <v>554</v>
      </c>
      <c r="E45" s="81"/>
      <c r="F45" s="34" t="s">
        <v>51</v>
      </c>
      <c r="G45" s="40">
        <v>655</v>
      </c>
    </row>
    <row r="46" spans="1:7" ht="15.75" thickBot="1" x14ac:dyDescent="0.3">
      <c r="A46" s="81"/>
      <c r="B46" s="34" t="s">
        <v>51</v>
      </c>
      <c r="C46" s="39">
        <v>651</v>
      </c>
      <c r="E46" s="61" t="s">
        <v>127</v>
      </c>
      <c r="F46" s="34" t="s">
        <v>50</v>
      </c>
      <c r="G46" s="40">
        <v>520</v>
      </c>
    </row>
    <row r="47" spans="1:7" ht="15.75" thickBot="1" x14ac:dyDescent="0.3">
      <c r="A47" s="61" t="s">
        <v>128</v>
      </c>
      <c r="B47" s="34" t="s">
        <v>50</v>
      </c>
      <c r="C47" s="39">
        <v>512</v>
      </c>
      <c r="E47" s="61" t="s">
        <v>129</v>
      </c>
      <c r="F47" s="34" t="s">
        <v>50</v>
      </c>
      <c r="G47" s="40">
        <v>521</v>
      </c>
    </row>
  </sheetData>
  <mergeCells count="36">
    <mergeCell ref="A37:A39"/>
    <mergeCell ref="A3:A4"/>
    <mergeCell ref="A5:A6"/>
    <mergeCell ref="A7:A9"/>
    <mergeCell ref="A11:A12"/>
    <mergeCell ref="A14:A15"/>
    <mergeCell ref="A17:A19"/>
    <mergeCell ref="E44:E45"/>
    <mergeCell ref="A40:A42"/>
    <mergeCell ref="A43:A44"/>
    <mergeCell ref="A45:A46"/>
    <mergeCell ref="E5:E6"/>
    <mergeCell ref="E8:E9"/>
    <mergeCell ref="E11:E12"/>
    <mergeCell ref="E13:E14"/>
    <mergeCell ref="E16:E18"/>
    <mergeCell ref="E19:E22"/>
    <mergeCell ref="E24:E26"/>
    <mergeCell ref="A20:A22"/>
    <mergeCell ref="A25:A26"/>
    <mergeCell ref="A27:A28"/>
    <mergeCell ref="A29:A31"/>
    <mergeCell ref="A32:A34"/>
    <mergeCell ref="E27:E30"/>
    <mergeCell ref="E31:E33"/>
    <mergeCell ref="E34:E36"/>
    <mergeCell ref="E38:E39"/>
    <mergeCell ref="E41:E43"/>
    <mergeCell ref="I19:I20"/>
    <mergeCell ref="I21:I22"/>
    <mergeCell ref="I3:I4"/>
    <mergeCell ref="I5:I6"/>
    <mergeCell ref="I7:I9"/>
    <mergeCell ref="I10:I11"/>
    <mergeCell ref="I14:I16"/>
    <mergeCell ref="I17:I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19BF-0ABE-4887-9C40-272240CE29B5}">
  <dimension ref="A1:AB44"/>
  <sheetViews>
    <sheetView topLeftCell="F1" zoomScaleNormal="100" workbookViewId="0">
      <pane ySplit="3" topLeftCell="A4" activePane="bottomLeft" state="frozen"/>
      <selection pane="bottomLeft" activeCell="H4" sqref="H4"/>
    </sheetView>
  </sheetViews>
  <sheetFormatPr defaultColWidth="0" defaultRowHeight="15" x14ac:dyDescent="0.25"/>
  <cols>
    <col min="1" max="1" width="19.42578125" style="26" customWidth="1"/>
    <col min="2" max="2" width="14.42578125" style="27" bestFit="1" customWidth="1"/>
    <col min="3" max="3" width="27.5703125" style="25" customWidth="1"/>
    <col min="5" max="5" width="19.42578125" style="26" customWidth="1"/>
    <col min="6" max="6" width="12.5703125" style="27" customWidth="1"/>
    <col min="7" max="7" width="19.5703125" style="28" customWidth="1"/>
    <col min="8" max="14" width="32.5703125" style="28" customWidth="1"/>
    <col min="15" max="15" width="0" hidden="1" customWidth="1"/>
    <col min="16" max="16" width="32.5703125" style="26" hidden="1" customWidth="1"/>
    <col min="17" max="28" width="32.5703125" style="25" hidden="1" customWidth="1"/>
    <col min="29" max="16384" width="0" style="25" hidden="1"/>
  </cols>
  <sheetData>
    <row r="1" spans="1:16" s="86" customFormat="1" ht="29.25" customHeight="1" x14ac:dyDescent="0.3">
      <c r="A1" s="85" t="s">
        <v>259</v>
      </c>
    </row>
    <row r="2" spans="1:16" s="87" customFormat="1" ht="25.5" customHeight="1" x14ac:dyDescent="0.3">
      <c r="A2" s="85" t="s">
        <v>130</v>
      </c>
    </row>
    <row r="3" spans="1:16" s="21" customFormat="1" ht="93.75" customHeight="1" x14ac:dyDescent="0.25">
      <c r="A3" s="21" t="s">
        <v>131</v>
      </c>
      <c r="B3" s="21" t="s">
        <v>44</v>
      </c>
      <c r="C3" s="21" t="s">
        <v>132</v>
      </c>
      <c r="D3" s="21" t="s">
        <v>133</v>
      </c>
      <c r="E3" s="21" t="s">
        <v>134</v>
      </c>
      <c r="F3" s="42" t="s">
        <v>135</v>
      </c>
      <c r="G3" s="43" t="s">
        <v>136</v>
      </c>
      <c r="H3" s="44" t="s">
        <v>137</v>
      </c>
      <c r="I3" s="44" t="s">
        <v>138</v>
      </c>
      <c r="J3" s="44" t="s">
        <v>139</v>
      </c>
      <c r="K3" s="44" t="s">
        <v>140</v>
      </c>
      <c r="L3" s="44" t="s">
        <v>141</v>
      </c>
      <c r="M3" s="44" t="s">
        <v>142</v>
      </c>
      <c r="N3" s="44" t="s">
        <v>143</v>
      </c>
      <c r="O3" s="22" t="s">
        <v>144</v>
      </c>
    </row>
    <row r="4" spans="1:16" s="69" customFormat="1" ht="120" x14ac:dyDescent="0.25">
      <c r="A4" s="64" t="s">
        <v>99</v>
      </c>
      <c r="B4" s="65">
        <v>533</v>
      </c>
      <c r="C4" s="64" t="str">
        <f>IF(Table46[[#This Row],[Plan Code]]&lt;&gt;"",(VLOOKUP(Table46[[#This Row],[Plan Code]],Table2[#All],2,TRUE)),"")</f>
        <v xml:space="preserve"> Community Health Plan Imperial Valley </v>
      </c>
      <c r="D4" s="64"/>
      <c r="E4" s="65">
        <v>2025</v>
      </c>
      <c r="F4" s="66" t="s">
        <v>169</v>
      </c>
      <c r="G4" s="67" t="s">
        <v>241</v>
      </c>
      <c r="H4" s="67" t="s">
        <v>265</v>
      </c>
      <c r="I4" s="67" t="s">
        <v>246</v>
      </c>
      <c r="J4" s="67" t="s">
        <v>242</v>
      </c>
      <c r="K4" s="67" t="s">
        <v>243</v>
      </c>
      <c r="L4" s="67" t="s">
        <v>244</v>
      </c>
      <c r="M4" s="67" t="s">
        <v>247</v>
      </c>
      <c r="N4" s="67" t="s">
        <v>245</v>
      </c>
      <c r="O4" s="68" t="e">
        <f>IF(#REF!&lt;&gt;"",(VLOOKUP(#REF!,Table1[],2,FALSE)),"")</f>
        <v>#REF!</v>
      </c>
    </row>
    <row r="5" spans="1:16" s="69" customFormat="1" ht="150" x14ac:dyDescent="0.25">
      <c r="A5" s="64" t="s">
        <v>99</v>
      </c>
      <c r="B5" s="65">
        <v>533</v>
      </c>
      <c r="C5" s="64" t="str">
        <f>IF(Table46[[#This Row],[Plan Code]]&lt;&gt;"",(VLOOKUP(Table46[[#This Row],[Plan Code]],Table2[#All],2,TRUE)),"")</f>
        <v xml:space="preserve"> Community Health Plan Imperial Valley </v>
      </c>
      <c r="D5" s="64"/>
      <c r="E5" s="65">
        <v>2025</v>
      </c>
      <c r="F5" s="66" t="s">
        <v>169</v>
      </c>
      <c r="G5" s="67" t="s">
        <v>241</v>
      </c>
      <c r="H5" s="67" t="s">
        <v>266</v>
      </c>
      <c r="I5" s="67" t="s">
        <v>246</v>
      </c>
      <c r="J5" s="67" t="s">
        <v>242</v>
      </c>
      <c r="K5" s="67" t="s">
        <v>243</v>
      </c>
      <c r="L5" s="67" t="s">
        <v>244</v>
      </c>
      <c r="M5" s="67" t="s">
        <v>247</v>
      </c>
      <c r="N5" s="67" t="s">
        <v>245</v>
      </c>
      <c r="O5" s="68" t="e">
        <f>IF(#REF!&lt;&gt;"",(VLOOKUP(#REF!,Table1[],2,FALSE)),"")</f>
        <v>#REF!</v>
      </c>
    </row>
    <row r="6" spans="1:16" s="69" customFormat="1" ht="165" x14ac:dyDescent="0.25">
      <c r="A6" s="64" t="s">
        <v>99</v>
      </c>
      <c r="B6" s="65">
        <v>533</v>
      </c>
      <c r="C6" s="64" t="str">
        <f>IF(Table46[[#This Row],[Plan Code]]&lt;&gt;"",(VLOOKUP(Table46[[#This Row],[Plan Code]],Table2[#All],2,TRUE)),"")</f>
        <v xml:space="preserve"> Community Health Plan Imperial Valley </v>
      </c>
      <c r="D6" s="64"/>
      <c r="E6" s="65">
        <v>2025</v>
      </c>
      <c r="F6" s="66" t="s">
        <v>169</v>
      </c>
      <c r="G6" s="67" t="s">
        <v>241</v>
      </c>
      <c r="H6" s="67" t="s">
        <v>267</v>
      </c>
      <c r="I6" s="67" t="s">
        <v>248</v>
      </c>
      <c r="J6" s="67" t="s">
        <v>253</v>
      </c>
      <c r="K6" s="67" t="s">
        <v>249</v>
      </c>
      <c r="L6" s="67" t="s">
        <v>250</v>
      </c>
      <c r="M6" s="67" t="s">
        <v>251</v>
      </c>
      <c r="N6" s="67" t="s">
        <v>252</v>
      </c>
      <c r="O6" s="68" t="e">
        <f>IF(#REF!&lt;&gt;"",(VLOOKUP(#REF!,Table1[],2,FALSE)),"")</f>
        <v>#REF!</v>
      </c>
    </row>
    <row r="7" spans="1:16" s="69" customFormat="1" ht="105" x14ac:dyDescent="0.25">
      <c r="A7" s="64" t="s">
        <v>99</v>
      </c>
      <c r="B7" s="65">
        <v>533</v>
      </c>
      <c r="C7" s="64" t="str">
        <f>IF(Table46[[#This Row],[Plan Code]]&lt;&gt;"",(VLOOKUP(Table46[[#This Row],[Plan Code]],Table2[#All],2,TRUE)),"")</f>
        <v xml:space="preserve"> Community Health Plan Imperial Valley </v>
      </c>
      <c r="D7" s="64"/>
      <c r="E7" s="65">
        <v>2025</v>
      </c>
      <c r="F7" s="66" t="s">
        <v>169</v>
      </c>
      <c r="G7" s="67" t="s">
        <v>241</v>
      </c>
      <c r="H7" s="67" t="s">
        <v>268</v>
      </c>
      <c r="I7" s="67" t="s">
        <v>254</v>
      </c>
      <c r="J7" s="67" t="s">
        <v>255</v>
      </c>
      <c r="K7" s="67" t="s">
        <v>249</v>
      </c>
      <c r="L7" s="67" t="s">
        <v>250</v>
      </c>
      <c r="M7" s="67" t="s">
        <v>256</v>
      </c>
      <c r="N7" s="67" t="s">
        <v>252</v>
      </c>
      <c r="O7" s="68" t="e">
        <f>IF(#REF!&lt;&gt;"",(VLOOKUP(#REF!,Table1[],2,FALSE)),"")</f>
        <v>#REF!</v>
      </c>
    </row>
    <row r="8" spans="1:16" s="69" customFormat="1" ht="105" x14ac:dyDescent="0.25">
      <c r="A8" s="64" t="s">
        <v>99</v>
      </c>
      <c r="B8" s="65">
        <v>672</v>
      </c>
      <c r="C8" s="64" t="str">
        <f>IF(Table46[[#This Row],[Plan Code]]&lt;&gt;"",(VLOOKUP(Table46[[#This Row],[Plan Code]],Table2[#All],2,TRUE)),"")</f>
        <v>Kaiser Permanente</v>
      </c>
      <c r="D8" s="64"/>
      <c r="E8" s="65">
        <v>2025</v>
      </c>
      <c r="F8" s="66" t="s">
        <v>169</v>
      </c>
      <c r="G8" s="67" t="s">
        <v>241</v>
      </c>
      <c r="H8" s="67" t="s">
        <v>269</v>
      </c>
      <c r="I8" s="67" t="s">
        <v>254</v>
      </c>
      <c r="J8" s="67" t="s">
        <v>261</v>
      </c>
      <c r="K8" s="67" t="s">
        <v>262</v>
      </c>
      <c r="L8" s="67" t="s">
        <v>263</v>
      </c>
      <c r="M8" s="67" t="s">
        <v>256</v>
      </c>
      <c r="N8" s="67" t="s">
        <v>264</v>
      </c>
      <c r="O8" s="68" t="e">
        <f>IF(#REF!&lt;&gt;"",(VLOOKUP(#REF!,Table1[],2,FALSE)),"")</f>
        <v>#REF!</v>
      </c>
    </row>
    <row r="9" spans="1:16" s="69" customFormat="1" ht="105" x14ac:dyDescent="0.25">
      <c r="A9" s="64" t="s">
        <v>99</v>
      </c>
      <c r="B9" s="65">
        <v>672</v>
      </c>
      <c r="C9" s="64" t="str">
        <f>IF(Table46[[#This Row],[Plan Code]]&lt;&gt;"",(VLOOKUP(Table46[[#This Row],[Plan Code]],Table2[#All],2,TRUE)),"")</f>
        <v>Kaiser Permanente</v>
      </c>
      <c r="D9" s="64"/>
      <c r="E9" s="65">
        <v>2025</v>
      </c>
      <c r="F9" s="66" t="s">
        <v>169</v>
      </c>
      <c r="G9" s="67" t="s">
        <v>241</v>
      </c>
      <c r="H9" s="67" t="s">
        <v>270</v>
      </c>
      <c r="I9" s="67" t="s">
        <v>254</v>
      </c>
      <c r="J9" s="67" t="s">
        <v>261</v>
      </c>
      <c r="K9" s="67" t="s">
        <v>262</v>
      </c>
      <c r="L9" s="67" t="s">
        <v>263</v>
      </c>
      <c r="M9" s="67" t="s">
        <v>256</v>
      </c>
      <c r="N9" s="67" t="s">
        <v>264</v>
      </c>
      <c r="O9" s="68" t="e">
        <f>IF(#REF!&lt;&gt;"",(VLOOKUP(#REF!,Table1[],2,FALSE)),"")</f>
        <v>#REF!</v>
      </c>
    </row>
    <row r="10" spans="1:16" s="69" customFormat="1" ht="60" x14ac:dyDescent="0.25">
      <c r="A10" s="64" t="s">
        <v>99</v>
      </c>
      <c r="B10" s="65">
        <v>672</v>
      </c>
      <c r="C10" s="64" t="str">
        <f>IF(Table46[[#This Row],[Plan Code]]&lt;&gt;"",(VLOOKUP(Table46[[#This Row],[Plan Code]],Table2[#All],2,TRUE)),"")</f>
        <v>Kaiser Permanente</v>
      </c>
      <c r="D10" s="64"/>
      <c r="E10" s="65">
        <v>2025</v>
      </c>
      <c r="F10" s="66" t="s">
        <v>169</v>
      </c>
      <c r="G10" s="67" t="s">
        <v>241</v>
      </c>
      <c r="H10" s="67" t="s">
        <v>271</v>
      </c>
      <c r="I10" s="67" t="s">
        <v>254</v>
      </c>
      <c r="J10" s="67" t="s">
        <v>261</v>
      </c>
      <c r="K10" s="67" t="s">
        <v>262</v>
      </c>
      <c r="L10" s="67" t="s">
        <v>263</v>
      </c>
      <c r="M10" s="67" t="s">
        <v>256</v>
      </c>
      <c r="N10" s="67" t="s">
        <v>272</v>
      </c>
      <c r="O10" s="68" t="e">
        <f>IF(#REF!&lt;&gt;"",(VLOOKUP(#REF!,Table1[],2,FALSE)),"")</f>
        <v>#REF!</v>
      </c>
    </row>
    <row r="11" spans="1:16" s="69" customFormat="1" ht="105" x14ac:dyDescent="0.25">
      <c r="A11" s="64" t="s">
        <v>99</v>
      </c>
      <c r="B11" s="65">
        <v>672</v>
      </c>
      <c r="C11" s="64" t="str">
        <f>IF(Table46[[#This Row],[Plan Code]]&lt;&gt;"",(VLOOKUP(Table46[[#This Row],[Plan Code]],Table2[#All],2,TRUE)),"")</f>
        <v>Kaiser Permanente</v>
      </c>
      <c r="D11" s="64"/>
      <c r="E11" s="65">
        <v>2025</v>
      </c>
      <c r="F11" s="66" t="s">
        <v>169</v>
      </c>
      <c r="G11" s="67" t="s">
        <v>241</v>
      </c>
      <c r="H11" s="67" t="s">
        <v>273</v>
      </c>
      <c r="I11" s="67" t="s">
        <v>277</v>
      </c>
      <c r="J11" s="67" t="s">
        <v>278</v>
      </c>
      <c r="K11" s="67" t="s">
        <v>279</v>
      </c>
      <c r="L11" s="67" t="s">
        <v>280</v>
      </c>
      <c r="M11" s="67" t="s">
        <v>281</v>
      </c>
      <c r="N11" s="67" t="s">
        <v>272</v>
      </c>
      <c r="O11" s="68" t="e">
        <f>IF(#REF!&lt;&gt;"",(VLOOKUP(#REF!,Table1[],2,FALSE)),"")</f>
        <v>#REF!</v>
      </c>
    </row>
    <row r="12" spans="1:16" s="69" customFormat="1" x14ac:dyDescent="0.25">
      <c r="A12" s="64" t="str">
        <f>IF(Table46[[#This Row],[Plan Code]]&lt;&gt;"",(VLOOKUP(Table46[[#This Row],[Plan Code]],Table2[#All],3,TRUE)),"")</f>
        <v/>
      </c>
      <c r="B12" s="65"/>
      <c r="C12" s="64" t="str">
        <f>IF(Table46[[#This Row],[Plan Code]]&lt;&gt;"",(VLOOKUP(Table46[[#This Row],[Plan Code]],Table2[#All],2,TRUE)),"")</f>
        <v/>
      </c>
      <c r="D12" s="64"/>
      <c r="E12" s="65"/>
      <c r="F12" s="66"/>
      <c r="G12" s="67"/>
      <c r="H12" s="67"/>
      <c r="I12" s="67"/>
      <c r="J12" s="67"/>
      <c r="K12" s="67"/>
      <c r="L12" s="67"/>
      <c r="M12" s="67"/>
      <c r="N12" s="67"/>
      <c r="O12" s="68" t="e">
        <f>IF(#REF!&lt;&gt;"",(VLOOKUP(#REF!,Table1[],2,FALSE)),"")</f>
        <v>#REF!</v>
      </c>
    </row>
    <row r="13" spans="1:16" x14ac:dyDescent="0.25">
      <c r="A13" s="20" t="str">
        <f>IF(Table46[[#This Row],[Plan Code]]&lt;&gt;"",(VLOOKUP(Table46[[#This Row],[Plan Code]],Table2[#All],3,TRUE)),"")</f>
        <v/>
      </c>
      <c r="B13" s="23"/>
      <c r="C13" s="20" t="str">
        <f>IF(Table46[[#This Row],[Plan Code]]&lt;&gt;"",(VLOOKUP(Table46[[#This Row],[Plan Code]],Table2[#All],2,TRUE)),"")</f>
        <v/>
      </c>
      <c r="D13" s="20"/>
      <c r="E13" s="23"/>
      <c r="F13" s="41"/>
      <c r="G13" s="24"/>
      <c r="H13" s="24"/>
      <c r="I13" s="24"/>
      <c r="J13" s="24"/>
      <c r="K13" s="24"/>
      <c r="L13" s="24"/>
      <c r="M13" s="24"/>
      <c r="N13" s="24"/>
      <c r="O13" s="19" t="e">
        <f>IF(#REF!&lt;&gt;"",(VLOOKUP(#REF!,Table1[],2,FALSE)),"")</f>
        <v>#REF!</v>
      </c>
      <c r="P13" s="25"/>
    </row>
    <row r="14" spans="1:16" x14ac:dyDescent="0.25">
      <c r="A14" s="20" t="str">
        <f>IF(Table46[[#This Row],[Plan Code]]&lt;&gt;"",(VLOOKUP(Table46[[#This Row],[Plan Code]],Table2[#All],3,TRUE)),"")</f>
        <v/>
      </c>
      <c r="B14" s="23"/>
      <c r="C14" s="20" t="str">
        <f>IF(Table46[[#This Row],[Plan Code]]&lt;&gt;"",(VLOOKUP(Table46[[#This Row],[Plan Code]],Table2[#All],2,TRUE)),"")</f>
        <v/>
      </c>
      <c r="D14" s="20"/>
      <c r="E14" s="23"/>
      <c r="F14" s="41"/>
      <c r="G14" s="24"/>
      <c r="H14" s="24"/>
      <c r="I14" s="24"/>
      <c r="J14" s="24"/>
      <c r="K14" s="24"/>
      <c r="L14" s="24"/>
      <c r="M14" s="24"/>
      <c r="N14" s="24"/>
      <c r="O14" s="19" t="e">
        <f>IF(#REF!&lt;&gt;"",(VLOOKUP(#REF!,Table1[],2,FALSE)),"")</f>
        <v>#REF!</v>
      </c>
      <c r="P14" s="25"/>
    </row>
    <row r="15" spans="1:16" x14ac:dyDescent="0.25">
      <c r="A15" s="20" t="str">
        <f>IF(Table46[[#This Row],[Plan Code]]&lt;&gt;"",(VLOOKUP(Table46[[#This Row],[Plan Code]],Table2[#All],3,TRUE)),"")</f>
        <v/>
      </c>
      <c r="B15" s="23"/>
      <c r="C15" s="20" t="str">
        <f>IF(Table46[[#This Row],[Plan Code]]&lt;&gt;"",(VLOOKUP(Table46[[#This Row],[Plan Code]],Table2[#All],2,TRUE)),"")</f>
        <v/>
      </c>
      <c r="D15" s="20"/>
      <c r="E15" s="23"/>
      <c r="F15" s="41"/>
      <c r="G15" s="24"/>
      <c r="H15" s="24"/>
      <c r="I15" s="24"/>
      <c r="J15" s="24"/>
      <c r="K15" s="24"/>
      <c r="L15" s="24"/>
      <c r="M15" s="24"/>
      <c r="N15" s="24"/>
      <c r="O15" s="19" t="e">
        <f>IF(#REF!&lt;&gt;"",(VLOOKUP(#REF!,Table1[],2,FALSE)),"")</f>
        <v>#REF!</v>
      </c>
      <c r="P15" s="25"/>
    </row>
    <row r="16" spans="1:16" x14ac:dyDescent="0.25">
      <c r="A16" s="20" t="str">
        <f>IF(Table46[[#This Row],[Plan Code]]&lt;&gt;"",(VLOOKUP(Table46[[#This Row],[Plan Code]],Table2[#All],3,TRUE)),"")</f>
        <v/>
      </c>
      <c r="B16" s="23"/>
      <c r="C16" s="20" t="str">
        <f>IF(Table46[[#This Row],[Plan Code]]&lt;&gt;"",(VLOOKUP(Table46[[#This Row],[Plan Code]],Table2[#All],2,TRUE)),"")</f>
        <v/>
      </c>
      <c r="D16" s="20"/>
      <c r="E16" s="23"/>
      <c r="F16" s="41"/>
      <c r="G16" s="24"/>
      <c r="H16" s="24"/>
      <c r="I16" s="24"/>
      <c r="J16" s="24"/>
      <c r="K16" s="24"/>
      <c r="L16" s="24"/>
      <c r="M16" s="24"/>
      <c r="N16" s="24"/>
      <c r="O16" s="19" t="e">
        <f>IF(#REF!&lt;&gt;"",(VLOOKUP(#REF!,Table1[],2,FALSE)),"")</f>
        <v>#REF!</v>
      </c>
      <c r="P16" s="25"/>
    </row>
    <row r="17" spans="1:16" x14ac:dyDescent="0.25">
      <c r="A17" s="20" t="str">
        <f>IF(Table46[[#This Row],[Plan Code]]&lt;&gt;"",(VLOOKUP(Table46[[#This Row],[Plan Code]],Table2[#All],3,TRUE)),"")</f>
        <v/>
      </c>
      <c r="B17" s="23"/>
      <c r="C17" s="20" t="str">
        <f>IF(Table46[[#This Row],[Plan Code]]&lt;&gt;"",(VLOOKUP(Table46[[#This Row],[Plan Code]],Table2[#All],2,TRUE)),"")</f>
        <v/>
      </c>
      <c r="D17" s="20"/>
      <c r="E17" s="23"/>
      <c r="F17" s="41"/>
      <c r="G17" s="24"/>
      <c r="H17" s="24"/>
      <c r="I17" s="24"/>
      <c r="J17" s="24"/>
      <c r="K17" s="24"/>
      <c r="L17" s="24"/>
      <c r="M17" s="24"/>
      <c r="N17" s="24"/>
      <c r="O17" s="19" t="e">
        <f>IF(#REF!&lt;&gt;"",(VLOOKUP(#REF!,Table1[],2,FALSE)),"")</f>
        <v>#REF!</v>
      </c>
      <c r="P17" s="25"/>
    </row>
    <row r="18" spans="1:16" x14ac:dyDescent="0.25">
      <c r="A18" s="20" t="str">
        <f>IF(Table46[[#This Row],[Plan Code]]&lt;&gt;"",(VLOOKUP(Table46[[#This Row],[Plan Code]],Table2[#All],3,TRUE)),"")</f>
        <v/>
      </c>
      <c r="B18" s="23"/>
      <c r="C18" s="20" t="str">
        <f>IF(Table46[[#This Row],[Plan Code]]&lt;&gt;"",(VLOOKUP(Table46[[#This Row],[Plan Code]],Table2[#All],2,TRUE)),"")</f>
        <v/>
      </c>
      <c r="D18" s="20"/>
      <c r="E18" s="23"/>
      <c r="F18" s="41"/>
      <c r="G18" s="24"/>
      <c r="H18" s="24"/>
      <c r="I18" s="24"/>
      <c r="J18" s="24"/>
      <c r="K18" s="24"/>
      <c r="L18" s="24"/>
      <c r="M18" s="24"/>
      <c r="N18" s="24"/>
      <c r="O18" s="19" t="e">
        <f>IF(#REF!&lt;&gt;"",(VLOOKUP(#REF!,Table1[],2,FALSE)),"")</f>
        <v>#REF!</v>
      </c>
      <c r="P18" s="25"/>
    </row>
    <row r="19" spans="1:16" x14ac:dyDescent="0.25">
      <c r="A19" s="20" t="str">
        <f>IF(Table46[[#This Row],[Plan Code]]&lt;&gt;"",(VLOOKUP(Table46[[#This Row],[Plan Code]],Table2[#All],3,TRUE)),"")</f>
        <v/>
      </c>
      <c r="B19" s="23"/>
      <c r="C19" s="20" t="str">
        <f>IF(Table46[[#This Row],[Plan Code]]&lt;&gt;"",(VLOOKUP(Table46[[#This Row],[Plan Code]],Table2[#All],2,TRUE)),"")</f>
        <v/>
      </c>
      <c r="D19" s="20"/>
      <c r="E19" s="23"/>
      <c r="F19" s="41"/>
      <c r="G19" s="24"/>
      <c r="H19" s="24"/>
      <c r="I19" s="24"/>
      <c r="J19" s="24"/>
      <c r="K19" s="24"/>
      <c r="L19" s="24"/>
      <c r="M19" s="24"/>
      <c r="N19" s="24"/>
      <c r="O19" s="26"/>
      <c r="P19" s="25"/>
    </row>
    <row r="20" spans="1:16" x14ac:dyDescent="0.25">
      <c r="A20" s="20" t="str">
        <f>IF(Table46[[#This Row],[Plan Code]]&lt;&gt;"",(VLOOKUP(Table46[[#This Row],[Plan Code]],Table2[#All],3,TRUE)),"")</f>
        <v/>
      </c>
      <c r="B20" s="23"/>
      <c r="C20" s="20" t="str">
        <f>IF(Table46[[#This Row],[Plan Code]]&lt;&gt;"",(VLOOKUP(Table46[[#This Row],[Plan Code]],Table2[#All],2,TRUE)),"")</f>
        <v/>
      </c>
      <c r="D20" s="20"/>
      <c r="E20" s="23"/>
      <c r="F20" s="41"/>
      <c r="G20" s="24"/>
      <c r="H20" s="24"/>
      <c r="I20" s="24"/>
      <c r="J20" s="24"/>
      <c r="K20" s="24"/>
      <c r="L20" s="24"/>
      <c r="M20" s="24"/>
      <c r="N20" s="24"/>
      <c r="O20" s="26"/>
      <c r="P20" s="25"/>
    </row>
    <row r="21" spans="1:16" x14ac:dyDescent="0.25">
      <c r="A21" s="20" t="str">
        <f>IF(Table46[[#This Row],[Plan Code]]&lt;&gt;"",(VLOOKUP(Table46[[#This Row],[Plan Code]],Table2[#All],3,TRUE)),"")</f>
        <v/>
      </c>
      <c r="B21" s="23"/>
      <c r="C21" s="20" t="str">
        <f>IF(Table46[[#This Row],[Plan Code]]&lt;&gt;"",(VLOOKUP(Table46[[#This Row],[Plan Code]],Table2[#All],2,TRUE)),"")</f>
        <v/>
      </c>
      <c r="D21" s="20"/>
      <c r="E21" s="23"/>
      <c r="F21" s="41"/>
      <c r="G21" s="24"/>
      <c r="H21" s="24"/>
      <c r="I21" s="24"/>
      <c r="J21" s="24"/>
      <c r="K21" s="24"/>
      <c r="L21" s="24"/>
      <c r="M21" s="24"/>
      <c r="N21" s="24"/>
      <c r="O21" s="26"/>
      <c r="P21" s="25"/>
    </row>
    <row r="22" spans="1:16" x14ac:dyDescent="0.25">
      <c r="A22" s="20" t="str">
        <f>IF(Table46[[#This Row],[Plan Code]]&lt;&gt;"",(VLOOKUP(Table46[[#This Row],[Plan Code]],Table2[#All],3,TRUE)),"")</f>
        <v/>
      </c>
      <c r="B22" s="23"/>
      <c r="C22" s="20" t="str">
        <f>IF(Table46[[#This Row],[Plan Code]]&lt;&gt;"",(VLOOKUP(Table46[[#This Row],[Plan Code]],Table2[#All],2,TRUE)),"")</f>
        <v/>
      </c>
      <c r="D22" s="20"/>
      <c r="E22" s="23"/>
      <c r="F22" s="41"/>
      <c r="G22" s="24"/>
      <c r="H22" s="24"/>
      <c r="I22" s="24"/>
      <c r="J22" s="24"/>
      <c r="K22" s="24"/>
      <c r="L22" s="24"/>
      <c r="M22" s="24"/>
      <c r="N22" s="24"/>
      <c r="O22" s="26"/>
      <c r="P22" s="25"/>
    </row>
    <row r="23" spans="1:16" x14ac:dyDescent="0.25">
      <c r="A23" s="20" t="str">
        <f>IF(Table46[[#This Row],[Plan Code]]&lt;&gt;"",(VLOOKUP(Table46[[#This Row],[Plan Code]],Table2[#All],3,TRUE)),"")</f>
        <v/>
      </c>
      <c r="B23" s="23"/>
      <c r="C23" s="20" t="str">
        <f>IF(Table46[[#This Row],[Plan Code]]&lt;&gt;"",(VLOOKUP(Table46[[#This Row],[Plan Code]],Table2[#All],2,TRUE)),"")</f>
        <v/>
      </c>
      <c r="D23" s="20"/>
      <c r="E23" s="23"/>
      <c r="F23" s="41"/>
      <c r="G23" s="24"/>
      <c r="H23" s="24"/>
      <c r="I23" s="24"/>
      <c r="J23" s="24"/>
      <c r="K23" s="24"/>
      <c r="L23" s="24"/>
      <c r="M23" s="24"/>
      <c r="N23" s="24"/>
      <c r="O23" s="26"/>
      <c r="P23" s="25"/>
    </row>
    <row r="24" spans="1:16" x14ac:dyDescent="0.25">
      <c r="A24" s="20" t="str">
        <f>IF(Table46[[#This Row],[Plan Code]]&lt;&gt;"",(VLOOKUP(Table46[[#This Row],[Plan Code]],Table2[#All],3,TRUE)),"")</f>
        <v/>
      </c>
      <c r="B24" s="23"/>
      <c r="C24" s="20" t="str">
        <f>IF(Table46[[#This Row],[Plan Code]]&lt;&gt;"",(VLOOKUP(Table46[[#This Row],[Plan Code]],Table2[#All],2,TRUE)),"")</f>
        <v/>
      </c>
      <c r="D24" s="20"/>
      <c r="E24" s="23"/>
      <c r="F24" s="41"/>
      <c r="G24" s="24"/>
      <c r="H24" s="24"/>
      <c r="I24" s="24"/>
      <c r="J24" s="24"/>
      <c r="K24" s="24"/>
      <c r="L24" s="24"/>
      <c r="M24" s="24"/>
      <c r="N24" s="24"/>
      <c r="O24" s="26"/>
      <c r="P24" s="25"/>
    </row>
    <row r="25" spans="1:16" x14ac:dyDescent="0.25">
      <c r="A25" s="20" t="str">
        <f>IF(Table46[[#This Row],[Plan Code]]&lt;&gt;"",(VLOOKUP(Table46[[#This Row],[Plan Code]],Table2[#All],3,TRUE)),"")</f>
        <v/>
      </c>
      <c r="B25" s="23"/>
      <c r="C25" s="20" t="str">
        <f>IF(Table46[[#This Row],[Plan Code]]&lt;&gt;"",(VLOOKUP(Table46[[#This Row],[Plan Code]],Table2[#All],2,TRUE)),"")</f>
        <v/>
      </c>
      <c r="D25" s="20"/>
      <c r="E25" s="23"/>
      <c r="F25" s="41"/>
      <c r="G25" s="24"/>
      <c r="H25" s="24"/>
      <c r="I25" s="24"/>
      <c r="J25" s="24"/>
      <c r="K25" s="24"/>
      <c r="L25" s="24"/>
      <c r="M25" s="24"/>
      <c r="N25" s="24"/>
      <c r="O25" s="26"/>
      <c r="P25" s="25"/>
    </row>
    <row r="26" spans="1:16" x14ac:dyDescent="0.25">
      <c r="A26" s="20" t="str">
        <f>IF(Table46[[#This Row],[Plan Code]]&lt;&gt;"",(VLOOKUP(Table46[[#This Row],[Plan Code]],Table2[#All],3,TRUE)),"")</f>
        <v/>
      </c>
      <c r="B26" s="23"/>
      <c r="C26" s="20" t="str">
        <f>IF(Table46[[#This Row],[Plan Code]]&lt;&gt;"",(VLOOKUP(Table46[[#This Row],[Plan Code]],Table2[#All],2,TRUE)),"")</f>
        <v/>
      </c>
      <c r="D26" s="20"/>
      <c r="E26" s="23"/>
      <c r="F26" s="41"/>
      <c r="G26" s="24"/>
      <c r="H26" s="24"/>
      <c r="I26" s="24"/>
      <c r="J26" s="24"/>
      <c r="K26" s="24"/>
      <c r="L26" s="24"/>
      <c r="M26" s="24"/>
      <c r="N26" s="24"/>
      <c r="O26" s="26"/>
      <c r="P26" s="25"/>
    </row>
    <row r="27" spans="1:16" x14ac:dyDescent="0.25">
      <c r="A27" s="20" t="str">
        <f>IF(Table46[[#This Row],[Plan Code]]&lt;&gt;"",(VLOOKUP(Table46[[#This Row],[Plan Code]],Table2[#All],3,TRUE)),"")</f>
        <v/>
      </c>
      <c r="B27" s="23"/>
      <c r="C27" s="20" t="str">
        <f>IF(Table46[[#This Row],[Plan Code]]&lt;&gt;"",(VLOOKUP(Table46[[#This Row],[Plan Code]],Table2[#All],2,TRUE)),"")</f>
        <v/>
      </c>
      <c r="D27" s="20"/>
      <c r="E27" s="23"/>
      <c r="F27" s="41"/>
      <c r="G27" s="24"/>
      <c r="H27" s="24"/>
      <c r="I27" s="24"/>
      <c r="J27" s="24"/>
      <c r="K27" s="24"/>
      <c r="L27" s="24"/>
      <c r="M27" s="24"/>
      <c r="N27" s="24"/>
      <c r="O27" s="26"/>
      <c r="P27" s="25"/>
    </row>
    <row r="28" spans="1:16" x14ac:dyDescent="0.25">
      <c r="A28" s="20" t="str">
        <f>IF(Table46[[#This Row],[Plan Code]]&lt;&gt;"",(VLOOKUP(Table46[[#This Row],[Plan Code]],Table2[#All],3,TRUE)),"")</f>
        <v/>
      </c>
      <c r="B28" s="23"/>
      <c r="C28" s="20" t="str">
        <f>IF(Table46[[#This Row],[Plan Code]]&lt;&gt;"",(VLOOKUP(Table46[[#This Row],[Plan Code]],Table2[#All],2,TRUE)),"")</f>
        <v/>
      </c>
      <c r="D28" s="20"/>
      <c r="E28" s="23"/>
      <c r="F28" s="41"/>
      <c r="G28" s="24"/>
      <c r="H28" s="24"/>
      <c r="I28" s="24"/>
      <c r="J28" s="24"/>
      <c r="K28" s="24"/>
      <c r="L28" s="24"/>
      <c r="M28" s="24"/>
      <c r="N28" s="24"/>
      <c r="O28" s="26"/>
      <c r="P28" s="25"/>
    </row>
    <row r="29" spans="1:16" x14ac:dyDescent="0.25">
      <c r="A29" s="20" t="str">
        <f>IF(Table46[[#This Row],[Plan Code]]&lt;&gt;"",(VLOOKUP(Table46[[#This Row],[Plan Code]],Table2[#All],3,TRUE)),"")</f>
        <v/>
      </c>
      <c r="B29" s="23"/>
      <c r="C29" s="20" t="str">
        <f>IF(Table46[[#This Row],[Plan Code]]&lt;&gt;"",(VLOOKUP(Table46[[#This Row],[Plan Code]],Table2[#All],2,TRUE)),"")</f>
        <v/>
      </c>
      <c r="D29" s="20"/>
      <c r="E29" s="23"/>
      <c r="F29" s="41"/>
      <c r="G29" s="24"/>
      <c r="H29" s="24"/>
      <c r="I29" s="24"/>
      <c r="J29" s="24"/>
      <c r="K29" s="24"/>
      <c r="L29" s="24"/>
      <c r="M29" s="24"/>
      <c r="N29" s="24"/>
      <c r="O29" s="26"/>
      <c r="P29" s="25"/>
    </row>
    <row r="30" spans="1:16" x14ac:dyDescent="0.25">
      <c r="A30" s="20" t="str">
        <f>IF(Table46[[#This Row],[Plan Code]]&lt;&gt;"",(VLOOKUP(Table46[[#This Row],[Plan Code]],Table2[#All],3,TRUE)),"")</f>
        <v/>
      </c>
      <c r="B30" s="23"/>
      <c r="C30" s="20" t="str">
        <f>IF(Table46[[#This Row],[Plan Code]]&lt;&gt;"",(VLOOKUP(Table46[[#This Row],[Plan Code]],Table2[#All],2,TRUE)),"")</f>
        <v/>
      </c>
      <c r="D30" s="20"/>
      <c r="E30" s="23"/>
      <c r="F30" s="41"/>
      <c r="G30" s="24"/>
      <c r="H30" s="24"/>
      <c r="I30" s="24"/>
      <c r="J30" s="24"/>
      <c r="K30" s="24"/>
      <c r="L30" s="24"/>
      <c r="M30" s="24"/>
      <c r="N30" s="24"/>
      <c r="O30" s="26"/>
      <c r="P30" s="25"/>
    </row>
    <row r="31" spans="1:16" x14ac:dyDescent="0.25">
      <c r="A31" s="20" t="str">
        <f>IF(Table46[[#This Row],[Plan Code]]&lt;&gt;"",(VLOOKUP(Table46[[#This Row],[Plan Code]],Table2[#All],3,TRUE)),"")</f>
        <v/>
      </c>
      <c r="B31" s="23"/>
      <c r="C31" s="20" t="str">
        <f>IF(Table46[[#This Row],[Plan Code]]&lt;&gt;"",(VLOOKUP(Table46[[#This Row],[Plan Code]],Table2[#All],2,TRUE)),"")</f>
        <v/>
      </c>
      <c r="D31" s="20"/>
      <c r="E31" s="23"/>
      <c r="F31" s="41"/>
      <c r="G31" s="24"/>
      <c r="H31" s="24"/>
      <c r="I31" s="24"/>
      <c r="J31" s="24"/>
      <c r="K31" s="24"/>
      <c r="L31" s="24"/>
      <c r="M31" s="24"/>
      <c r="N31" s="24"/>
      <c r="O31" s="26"/>
      <c r="P31" s="25"/>
    </row>
    <row r="32" spans="1:16" x14ac:dyDescent="0.25">
      <c r="A32" s="20" t="str">
        <f>IF(Table46[[#This Row],[Plan Code]]&lt;&gt;"",(VLOOKUP(Table46[[#This Row],[Plan Code]],Table2[#All],3,TRUE)),"")</f>
        <v/>
      </c>
      <c r="B32" s="23"/>
      <c r="C32" s="20" t="str">
        <f>IF(Table46[[#This Row],[Plan Code]]&lt;&gt;"",(VLOOKUP(Table46[[#This Row],[Plan Code]],Table2[#All],2,TRUE)),"")</f>
        <v/>
      </c>
      <c r="D32" s="20"/>
      <c r="E32" s="23"/>
      <c r="F32" s="41"/>
      <c r="G32" s="24"/>
      <c r="H32" s="24"/>
      <c r="I32" s="24"/>
      <c r="J32" s="24"/>
      <c r="K32" s="24"/>
      <c r="L32" s="24"/>
      <c r="M32" s="24"/>
      <c r="N32" s="24"/>
      <c r="O32" s="26"/>
      <c r="P32" s="25"/>
    </row>
    <row r="33" spans="1:16" x14ac:dyDescent="0.25">
      <c r="A33" s="20" t="str">
        <f>IF(Table46[[#This Row],[Plan Code]]&lt;&gt;"",(VLOOKUP(Table46[[#This Row],[Plan Code]],Table2[#All],3,TRUE)),"")</f>
        <v/>
      </c>
      <c r="B33" s="23"/>
      <c r="C33" s="20" t="str">
        <f>IF(Table46[[#This Row],[Plan Code]]&lt;&gt;"",(VLOOKUP(Table46[[#This Row],[Plan Code]],Table2[#All],2,TRUE)),"")</f>
        <v/>
      </c>
      <c r="D33" s="20"/>
      <c r="E33" s="23"/>
      <c r="F33" s="41"/>
      <c r="G33" s="24"/>
      <c r="H33" s="24"/>
      <c r="I33" s="24"/>
      <c r="J33" s="24"/>
      <c r="K33" s="24"/>
      <c r="L33" s="24"/>
      <c r="M33" s="24"/>
      <c r="N33" s="24"/>
      <c r="O33" s="26"/>
      <c r="P33" s="25"/>
    </row>
    <row r="34" spans="1:16" x14ac:dyDescent="0.25">
      <c r="A34" s="20" t="str">
        <f>IF(Table46[[#This Row],[Plan Code]]&lt;&gt;"",(VLOOKUP(Table46[[#This Row],[Plan Code]],Table2[#All],3,TRUE)),"")</f>
        <v/>
      </c>
      <c r="B34" s="23"/>
      <c r="C34" s="20" t="str">
        <f>IF(Table46[[#This Row],[Plan Code]]&lt;&gt;"",(VLOOKUP(Table46[[#This Row],[Plan Code]],Table2[#All],2,TRUE)),"")</f>
        <v/>
      </c>
      <c r="D34" s="20"/>
      <c r="E34" s="23"/>
      <c r="F34" s="41"/>
      <c r="G34" s="24"/>
      <c r="H34" s="24"/>
      <c r="I34" s="24"/>
      <c r="J34" s="24"/>
      <c r="K34" s="24"/>
      <c r="L34" s="24"/>
      <c r="M34" s="24"/>
      <c r="N34" s="24"/>
      <c r="O34" s="26"/>
      <c r="P34" s="25"/>
    </row>
    <row r="35" spans="1:16" x14ac:dyDescent="0.25">
      <c r="A35" s="20" t="str">
        <f>IF(Table46[[#This Row],[Plan Code]]&lt;&gt;"",(VLOOKUP(Table46[[#This Row],[Plan Code]],Table2[#All],3,TRUE)),"")</f>
        <v/>
      </c>
      <c r="B35" s="23"/>
      <c r="C35" s="20" t="str">
        <f>IF(Table46[[#This Row],[Plan Code]]&lt;&gt;"",(VLOOKUP(Table46[[#This Row],[Plan Code]],Table2[#All],2,TRUE)),"")</f>
        <v/>
      </c>
      <c r="D35" s="20"/>
      <c r="E35" s="23"/>
      <c r="F35" s="41"/>
      <c r="G35" s="24"/>
      <c r="H35" s="24"/>
      <c r="I35" s="24"/>
      <c r="J35" s="24"/>
      <c r="K35" s="24"/>
      <c r="L35" s="24"/>
      <c r="M35" s="24"/>
      <c r="N35" s="24"/>
      <c r="O35" s="26"/>
      <c r="P35" s="25"/>
    </row>
    <row r="36" spans="1:16" x14ac:dyDescent="0.25">
      <c r="A36" s="20" t="str">
        <f>IF(Table46[[#This Row],[Plan Code]]&lt;&gt;"",(VLOOKUP(Table46[[#This Row],[Plan Code]],Table2[#All],3,TRUE)),"")</f>
        <v/>
      </c>
      <c r="B36" s="23"/>
      <c r="C36" s="20" t="str">
        <f>IF(Table46[[#This Row],[Plan Code]]&lt;&gt;"",(VLOOKUP(Table46[[#This Row],[Plan Code]],Table2[#All],2,TRUE)),"")</f>
        <v/>
      </c>
      <c r="D36" s="20"/>
      <c r="E36" s="23"/>
      <c r="F36" s="41"/>
      <c r="G36" s="24"/>
      <c r="H36" s="24"/>
      <c r="I36" s="24"/>
      <c r="J36" s="24"/>
      <c r="K36" s="24"/>
      <c r="L36" s="24"/>
      <c r="M36" s="24"/>
      <c r="N36" s="24"/>
      <c r="O36" s="26"/>
      <c r="P36" s="25"/>
    </row>
    <row r="37" spans="1:16" x14ac:dyDescent="0.25">
      <c r="A37" s="20" t="str">
        <f>IF(Table46[[#This Row],[Plan Code]]&lt;&gt;"",(VLOOKUP(Table46[[#This Row],[Plan Code]],Table2[#All],3,TRUE)),"")</f>
        <v/>
      </c>
      <c r="B37" s="23"/>
      <c r="C37" s="20" t="str">
        <f>IF(Table46[[#This Row],[Plan Code]]&lt;&gt;"",(VLOOKUP(Table46[[#This Row],[Plan Code]],Table2[#All],2,TRUE)),"")</f>
        <v/>
      </c>
      <c r="D37" s="20"/>
      <c r="E37" s="23"/>
      <c r="F37" s="41"/>
      <c r="G37" s="24"/>
      <c r="H37" s="24"/>
      <c r="I37" s="24"/>
      <c r="J37" s="24"/>
      <c r="K37" s="24"/>
      <c r="L37" s="24"/>
      <c r="M37" s="24"/>
      <c r="N37" s="24"/>
      <c r="O37" s="26"/>
      <c r="P37" s="25"/>
    </row>
    <row r="38" spans="1:16" x14ac:dyDescent="0.25">
      <c r="A38" s="20" t="str">
        <f>IF(Table46[[#This Row],[Plan Code]]&lt;&gt;"",(VLOOKUP(Table46[[#This Row],[Plan Code]],Table2[#All],3,TRUE)),"")</f>
        <v/>
      </c>
      <c r="B38" s="23"/>
      <c r="C38" s="20" t="str">
        <f>IF(Table46[[#This Row],[Plan Code]]&lt;&gt;"",(VLOOKUP(Table46[[#This Row],[Plan Code]],Table2[#All],2,TRUE)),"")</f>
        <v/>
      </c>
      <c r="D38" s="20"/>
      <c r="E38" s="23"/>
      <c r="F38" s="41"/>
      <c r="G38" s="24"/>
      <c r="H38" s="24"/>
      <c r="I38" s="24"/>
      <c r="J38" s="24"/>
      <c r="K38" s="24"/>
      <c r="L38" s="24"/>
      <c r="M38" s="24"/>
      <c r="N38" s="24"/>
      <c r="O38" s="26"/>
      <c r="P38" s="25"/>
    </row>
    <row r="39" spans="1:16" x14ac:dyDescent="0.25">
      <c r="A39" s="20" t="str">
        <f>IF(Table46[[#This Row],[Plan Code]]&lt;&gt;"",(VLOOKUP(Table46[[#This Row],[Plan Code]],Table2[#All],3,TRUE)),"")</f>
        <v/>
      </c>
      <c r="B39" s="23"/>
      <c r="C39" s="20" t="str">
        <f>IF(Table46[[#This Row],[Plan Code]]&lt;&gt;"",(VLOOKUP(Table46[[#This Row],[Plan Code]],Table2[#All],2,TRUE)),"")</f>
        <v/>
      </c>
      <c r="D39" s="20"/>
      <c r="E39" s="23"/>
      <c r="F39" s="41"/>
      <c r="G39" s="24"/>
      <c r="H39" s="24"/>
      <c r="I39" s="24"/>
      <c r="J39" s="24"/>
      <c r="K39" s="24"/>
      <c r="L39" s="24"/>
      <c r="M39" s="24"/>
      <c r="N39" s="24"/>
      <c r="O39" s="26"/>
      <c r="P39" s="25"/>
    </row>
    <row r="40" spans="1:16" x14ac:dyDescent="0.25">
      <c r="A40" s="20" t="str">
        <f>IF(Table46[[#This Row],[Plan Code]]&lt;&gt;"",(VLOOKUP(Table46[[#This Row],[Plan Code]],Table2[#All],3,TRUE)),"")</f>
        <v/>
      </c>
      <c r="B40" s="23"/>
      <c r="C40" s="20" t="str">
        <f>IF(Table46[[#This Row],[Plan Code]]&lt;&gt;"",(VLOOKUP(Table46[[#This Row],[Plan Code]],Table2[#All],2,TRUE)),"")</f>
        <v/>
      </c>
      <c r="D40" s="20"/>
      <c r="E40" s="23"/>
      <c r="F40" s="41"/>
      <c r="G40" s="24"/>
      <c r="H40" s="24"/>
      <c r="I40" s="24"/>
      <c r="J40" s="24"/>
      <c r="K40" s="24"/>
      <c r="L40" s="24"/>
      <c r="M40" s="24"/>
      <c r="N40" s="24"/>
      <c r="O40" s="26"/>
      <c r="P40" s="25"/>
    </row>
    <row r="41" spans="1:16" x14ac:dyDescent="0.25">
      <c r="A41" s="20" t="str">
        <f>IF(Table46[[#This Row],[Plan Code]]&lt;&gt;"",(VLOOKUP(Table46[[#This Row],[Plan Code]],Table2[#All],3,TRUE)),"")</f>
        <v/>
      </c>
      <c r="B41" s="23"/>
      <c r="C41" s="20" t="str">
        <f>IF(Table46[[#This Row],[Plan Code]]&lt;&gt;"",(VLOOKUP(Table46[[#This Row],[Plan Code]],Table2[#All],2,TRUE)),"")</f>
        <v/>
      </c>
      <c r="D41" s="20"/>
      <c r="E41" s="23"/>
      <c r="F41" s="41"/>
      <c r="G41" s="24"/>
      <c r="H41" s="24"/>
      <c r="I41" s="24"/>
      <c r="J41" s="24"/>
      <c r="K41" s="24"/>
      <c r="L41" s="24"/>
      <c r="M41" s="24"/>
      <c r="N41" s="24"/>
      <c r="O41" s="26"/>
      <c r="P41" s="25"/>
    </row>
    <row r="42" spans="1:16" x14ac:dyDescent="0.25">
      <c r="A42" s="20" t="str">
        <f>IF(Table46[[#This Row],[Plan Code]]&lt;&gt;"",(VLOOKUP(Table46[[#This Row],[Plan Code]],Table2[#All],3,TRUE)),"")</f>
        <v/>
      </c>
      <c r="B42" s="23"/>
      <c r="C42" s="20" t="str">
        <f>IF(Table46[[#This Row],[Plan Code]]&lt;&gt;"",(VLOOKUP(Table46[[#This Row],[Plan Code]],Table2[#All],2,TRUE)),"")</f>
        <v/>
      </c>
      <c r="D42" s="20"/>
      <c r="E42" s="23"/>
      <c r="F42" s="41"/>
      <c r="G42" s="24"/>
      <c r="H42" s="24"/>
      <c r="I42" s="24"/>
      <c r="J42" s="24"/>
      <c r="K42" s="24"/>
      <c r="L42" s="24"/>
      <c r="M42" s="24"/>
      <c r="N42" s="24"/>
      <c r="O42" s="26"/>
      <c r="P42" s="25"/>
    </row>
    <row r="43" spans="1:16" x14ac:dyDescent="0.25">
      <c r="A43" s="20" t="str">
        <f>IF(Table46[[#This Row],[Plan Code]]&lt;&gt;"",(VLOOKUP(Table46[[#This Row],[Plan Code]],Table2[#All],3,TRUE)),"")</f>
        <v/>
      </c>
      <c r="B43" s="23"/>
      <c r="C43" s="20" t="str">
        <f>IF(Table46[[#This Row],[Plan Code]]&lt;&gt;"",(VLOOKUP(Table46[[#This Row],[Plan Code]],Table2[#All],2,TRUE)),"")</f>
        <v/>
      </c>
      <c r="D43" s="20"/>
      <c r="E43" s="23"/>
      <c r="F43" s="41"/>
      <c r="G43" s="24"/>
      <c r="H43" s="24"/>
      <c r="I43" s="24"/>
      <c r="J43" s="24"/>
      <c r="K43" s="24"/>
      <c r="L43" s="24"/>
      <c r="M43" s="24"/>
      <c r="N43" s="24"/>
      <c r="O43" s="26"/>
      <c r="P43" s="25"/>
    </row>
    <row r="44" spans="1:16" x14ac:dyDescent="0.25">
      <c r="A44" s="20" t="str">
        <f>IF(Table46[[#This Row],[Plan Code]]&lt;&gt;"",(VLOOKUP(Table46[[#This Row],[Plan Code]],Table2[#All],3,TRUE)),"")</f>
        <v/>
      </c>
      <c r="B44" s="23"/>
      <c r="C44" s="20" t="str">
        <f>IF(Table46[[#This Row],[Plan Code]]&lt;&gt;"",(VLOOKUP(Table46[[#This Row],[Plan Code]],Table2[#All],2,TRUE)),"")</f>
        <v/>
      </c>
      <c r="D44" s="20"/>
      <c r="E44" s="23"/>
      <c r="F44" s="41"/>
      <c r="G44" s="24"/>
      <c r="H44" s="24"/>
      <c r="I44" s="24"/>
      <c r="J44" s="24"/>
      <c r="K44" s="24"/>
      <c r="L44" s="24"/>
      <c r="M44" s="24"/>
      <c r="N44" s="24"/>
      <c r="O44" s="26"/>
      <c r="P44" s="25"/>
    </row>
  </sheetData>
  <sheetProtection selectLockedCells="1"/>
  <protectedRanges>
    <protectedRange sqref="F4:F44" name="Range1"/>
  </protectedRanges>
  <mergeCells count="2">
    <mergeCell ref="A1:XFD1"/>
    <mergeCell ref="A2:XFD2"/>
  </mergeCells>
  <dataValidations count="5">
    <dataValidation type="list" allowBlank="1" showInputMessage="1" showErrorMessage="1" sqref="E4:E44" xr:uid="{501DD3E0-AA5D-4775-BB1C-78A86418CF2F}">
      <formula1>"2025, 2026, 2027, 2028, 2029, 2030"</formula1>
    </dataValidation>
    <dataValidation type="list" operator="greaterThan" allowBlank="1" showInputMessage="1" showErrorMessage="1" sqref="G4:G44" xr:uid="{30DB7C86-745D-4B56-B118-289914CE73A4}">
      <formula1>"SMHS, DMC-ODS, DMC, SMHS/DMC-ODS, SMHS/DMC"</formula1>
    </dataValidation>
    <dataValidation type="list" allowBlank="1" showInputMessage="1" showErrorMessage="1" sqref="F4:F44" xr:uid="{E6D3E383-ED9C-428A-8C6C-5F922D266C7E}">
      <formula1>"Yes, No"</formula1>
    </dataValidation>
    <dataValidation type="date" operator="greaterThan" allowBlank="1" showInputMessage="1" showErrorMessage="1" sqref="I45:N1015" xr:uid="{E6A0DCE6-4DE1-4439-95D1-B1748FB37280}">
      <formula1>45292</formula1>
    </dataValidation>
    <dataValidation operator="greaterThan" allowBlank="1" showInputMessage="1" showErrorMessage="1" sqref="I1016:N1048576" xr:uid="{577BDA21-6187-4F17-AAF2-CA0F3A67E254}"/>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94FC5A34-7A9A-4CF1-B623-494D2BED23B3}">
          <x14:formula1>
            <xm:f>'Hide - Drop Down Data'!$J$2:$J$114</xm:f>
          </x14:formula1>
          <xm:sqref>B4:B1477</xm:sqref>
        </x14:dataValidation>
        <x14:dataValidation type="list" allowBlank="1" showInputMessage="1" showErrorMessage="1" xr:uid="{A93E9455-9CDC-4B60-93BD-D962F1F71CF1}">
          <x14:formula1>
            <xm:f>'Hide - Drop Down Data'!$B$2:$B$5</xm:f>
          </x14:formula1>
          <xm:sqref>F45:F1048576 E3</xm:sqref>
        </x14:dataValidation>
        <x14:dataValidation type="list" allowBlank="1" showInputMessage="1" showErrorMessage="1" xr:uid="{D2568903-22EA-406C-8C8E-D18CB8BF1145}">
          <x14:formula1>
            <xm:f>'Hide - Drop Down Data'!$C$2:$C$12</xm:f>
          </x14:formula1>
          <xm:sqref>G45:G1048576</xm:sqref>
        </x14:dataValidation>
        <x14:dataValidation type="list" allowBlank="1" showInputMessage="1" showErrorMessage="1" xr:uid="{EDE86CEC-9E6F-485D-869F-C3E31972FA6B}">
          <x14:formula1>
            <xm:f>'Hide - Drop Down Data'!#REF!</xm:f>
          </x14:formula1>
          <xm:sqref>B1478:B1048576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073A-031F-4BF6-9A14-223212629357}">
  <sheetPr codeName="Sheet1"/>
  <dimension ref="A1:AB43"/>
  <sheetViews>
    <sheetView zoomScaleNormal="100" workbookViewId="0">
      <selection activeCell="I4" sqref="I4"/>
    </sheetView>
  </sheetViews>
  <sheetFormatPr defaultColWidth="0" defaultRowHeight="15" x14ac:dyDescent="0.25"/>
  <cols>
    <col min="1" max="1" width="19.42578125" style="26" customWidth="1"/>
    <col min="2" max="2" width="14.42578125" style="27" bestFit="1" customWidth="1"/>
    <col min="3" max="3" width="27.5703125" style="25" customWidth="1"/>
    <col min="5" max="5" width="19.42578125" style="26" customWidth="1"/>
    <col min="6" max="6" width="12.5703125" style="27" customWidth="1"/>
    <col min="7" max="7" width="19.5703125" style="28" customWidth="1"/>
    <col min="8" max="12" width="32.5703125" style="28" customWidth="1"/>
    <col min="13" max="13" width="0" hidden="1" customWidth="1"/>
    <col min="14" max="14" width="32.5703125" style="26" hidden="1" customWidth="1"/>
    <col min="15" max="28" width="32.5703125" style="25" hidden="1" customWidth="1"/>
    <col min="29" max="16384" width="0" style="25" hidden="1"/>
  </cols>
  <sheetData>
    <row r="1" spans="1:14" s="20" customFormat="1" ht="18" x14ac:dyDescent="0.25">
      <c r="A1" s="5"/>
      <c r="B1" s="88"/>
      <c r="C1" s="88"/>
      <c r="D1" s="5"/>
      <c r="E1" s="17"/>
      <c r="F1" s="5"/>
      <c r="G1" s="5"/>
      <c r="H1" s="5"/>
      <c r="I1" s="5"/>
      <c r="J1" s="5"/>
      <c r="K1" s="5"/>
      <c r="L1" s="5"/>
      <c r="M1" s="19"/>
    </row>
    <row r="2" spans="1:14" s="21" customFormat="1" ht="93.75" customHeight="1" x14ac:dyDescent="0.25">
      <c r="A2" s="21" t="s">
        <v>131</v>
      </c>
      <c r="B2" s="21" t="s">
        <v>44</v>
      </c>
      <c r="C2" s="21" t="s">
        <v>132</v>
      </c>
      <c r="D2" s="21" t="s">
        <v>133</v>
      </c>
      <c r="E2" s="21" t="s">
        <v>134</v>
      </c>
      <c r="F2" s="42" t="s">
        <v>135</v>
      </c>
      <c r="G2" s="43" t="s">
        <v>136</v>
      </c>
      <c r="H2" s="44" t="s">
        <v>137</v>
      </c>
      <c r="I2" s="44" t="s">
        <v>145</v>
      </c>
      <c r="J2" s="44" t="s">
        <v>146</v>
      </c>
      <c r="K2" s="44" t="s">
        <v>147</v>
      </c>
      <c r="L2" s="44" t="s">
        <v>148</v>
      </c>
      <c r="M2" s="22" t="s">
        <v>144</v>
      </c>
    </row>
    <row r="3" spans="1:14" s="69" customFormat="1" ht="135" x14ac:dyDescent="0.25">
      <c r="A3" s="64" t="s">
        <v>99</v>
      </c>
      <c r="B3" s="65">
        <v>533</v>
      </c>
      <c r="C3" s="64" t="str">
        <f>IF(Table4[[#This Row],[Plan Code]]&lt;&gt;"",(VLOOKUP(Table4[[#This Row],[Plan Code]],Table2[#All],2,TRUE)),"")</f>
        <v xml:space="preserve"> Community Health Plan Imperial Valley </v>
      </c>
      <c r="D3" s="64"/>
      <c r="E3" s="65">
        <v>2025</v>
      </c>
      <c r="F3" s="66" t="s">
        <v>169</v>
      </c>
      <c r="G3" s="67" t="s">
        <v>241</v>
      </c>
      <c r="H3" s="67" t="s">
        <v>257</v>
      </c>
      <c r="I3" s="67" t="s">
        <v>282</v>
      </c>
      <c r="J3" s="67" t="s">
        <v>258</v>
      </c>
      <c r="K3" s="66" t="s">
        <v>175</v>
      </c>
      <c r="L3" s="67"/>
      <c r="M3" s="68" t="e">
        <f>IF(#REF!&lt;&gt;"",(VLOOKUP(#REF!,Table1[],2,FALSE)),"")</f>
        <v>#REF!</v>
      </c>
    </row>
    <row r="4" spans="1:14" s="69" customFormat="1" ht="75" x14ac:dyDescent="0.25">
      <c r="A4" s="64" t="s">
        <v>99</v>
      </c>
      <c r="B4" s="65">
        <v>672</v>
      </c>
      <c r="C4" s="64" t="str">
        <f>IF(Table4[[#This Row],[Plan Code]]&lt;&gt;"",(VLOOKUP(Table4[[#This Row],[Plan Code]],Table2[#All],2,TRUE)),"")</f>
        <v>Kaiser Permanente</v>
      </c>
      <c r="D4" s="64"/>
      <c r="E4" s="65">
        <v>2025</v>
      </c>
      <c r="F4" s="66" t="s">
        <v>169</v>
      </c>
      <c r="G4" s="67" t="s">
        <v>241</v>
      </c>
      <c r="H4" s="67" t="s">
        <v>274</v>
      </c>
      <c r="I4" s="67" t="s">
        <v>275</v>
      </c>
      <c r="J4" s="67" t="s">
        <v>276</v>
      </c>
      <c r="K4" s="67" t="s">
        <v>175</v>
      </c>
      <c r="L4" s="67"/>
      <c r="M4" s="68" t="e">
        <f>IF(#REF!&lt;&gt;"",(VLOOKUP(#REF!,Table1[],2,FALSE)),"")</f>
        <v>#REF!</v>
      </c>
    </row>
    <row r="5" spans="1:14" x14ac:dyDescent="0.25">
      <c r="A5" s="20" t="str">
        <f>IF(Table4[[#This Row],[Plan Code]]&lt;&gt;"",(VLOOKUP(Table4[[#This Row],[Plan Code]],Table2[#All],3,TRUE)),"")</f>
        <v/>
      </c>
      <c r="B5" s="23"/>
      <c r="C5" s="20" t="str">
        <f>IF(Table4[[#This Row],[Plan Code]]&lt;&gt;"",(VLOOKUP(Table4[[#This Row],[Plan Code]],Table2[#All],2,TRUE)),"")</f>
        <v/>
      </c>
      <c r="D5" s="20"/>
      <c r="E5" s="23"/>
      <c r="F5" s="41"/>
      <c r="G5" s="24"/>
      <c r="H5" s="24"/>
      <c r="I5" s="24"/>
      <c r="J5" s="24"/>
      <c r="K5" s="24"/>
      <c r="L5" s="24"/>
      <c r="M5" s="19" t="e">
        <f>IF(#REF!&lt;&gt;"",(VLOOKUP(#REF!,Table1[],2,FALSE)),"")</f>
        <v>#REF!</v>
      </c>
      <c r="N5" s="25"/>
    </row>
    <row r="6" spans="1:14" x14ac:dyDescent="0.25">
      <c r="A6" s="20" t="str">
        <f>IF(Table4[[#This Row],[Plan Code]]&lt;&gt;"",(VLOOKUP(Table4[[#This Row],[Plan Code]],Table2[#All],3,TRUE)),"")</f>
        <v/>
      </c>
      <c r="B6" s="23"/>
      <c r="C6" s="20" t="str">
        <f>IF(Table4[[#This Row],[Plan Code]]&lt;&gt;"",(VLOOKUP(Table4[[#This Row],[Plan Code]],Table2[#All],2,TRUE)),"")</f>
        <v/>
      </c>
      <c r="D6" s="20"/>
      <c r="E6" s="23"/>
      <c r="F6" s="41"/>
      <c r="G6" s="24"/>
      <c r="H6" s="24"/>
      <c r="I6" s="24"/>
      <c r="J6" s="24"/>
      <c r="K6" s="24"/>
      <c r="L6" s="24"/>
      <c r="M6" s="19" t="e">
        <f>IF(#REF!&lt;&gt;"",(VLOOKUP(#REF!,Table1[],2,FALSE)),"")</f>
        <v>#REF!</v>
      </c>
      <c r="N6" s="25"/>
    </row>
    <row r="7" spans="1:14" x14ac:dyDescent="0.25">
      <c r="A7" s="20" t="str">
        <f>IF(Table4[[#This Row],[Plan Code]]&lt;&gt;"",(VLOOKUP(Table4[[#This Row],[Plan Code]],Table2[#All],3,TRUE)),"")</f>
        <v/>
      </c>
      <c r="B7" s="23"/>
      <c r="C7" s="20" t="str">
        <f>IF(Table4[[#This Row],[Plan Code]]&lt;&gt;"",(VLOOKUP(Table4[[#This Row],[Plan Code]],Table2[#All],2,TRUE)),"")</f>
        <v/>
      </c>
      <c r="D7" s="20"/>
      <c r="E7" s="23"/>
      <c r="F7" s="41"/>
      <c r="G7" s="24"/>
      <c r="H7" s="24"/>
      <c r="I7" s="24"/>
      <c r="J7" s="24"/>
      <c r="K7" s="24"/>
      <c r="L7" s="24"/>
      <c r="M7" s="19" t="e">
        <f>IF(#REF!&lt;&gt;"",(VLOOKUP(#REF!,Table1[],2,FALSE)),"")</f>
        <v>#REF!</v>
      </c>
      <c r="N7" s="25"/>
    </row>
    <row r="8" spans="1:14" x14ac:dyDescent="0.25">
      <c r="A8" s="20" t="str">
        <f>IF(Table4[[#This Row],[Plan Code]]&lt;&gt;"",(VLOOKUP(Table4[[#This Row],[Plan Code]],Table2[#All],3,TRUE)),"")</f>
        <v/>
      </c>
      <c r="B8" s="23"/>
      <c r="C8" s="20" t="str">
        <f>IF(Table4[[#This Row],[Plan Code]]&lt;&gt;"",(VLOOKUP(Table4[[#This Row],[Plan Code]],Table2[#All],2,TRUE)),"")</f>
        <v/>
      </c>
      <c r="D8" s="20"/>
      <c r="E8" s="23"/>
      <c r="F8" s="41"/>
      <c r="G8" s="24"/>
      <c r="H8" s="24"/>
      <c r="I8" s="24"/>
      <c r="J8" s="24"/>
      <c r="K8" s="24"/>
      <c r="L8" s="24"/>
      <c r="M8" s="19" t="e">
        <f>IF(#REF!&lt;&gt;"",(VLOOKUP(#REF!,Table1[],2,FALSE)),"")</f>
        <v>#REF!</v>
      </c>
      <c r="N8" s="25"/>
    </row>
    <row r="9" spans="1:14" x14ac:dyDescent="0.25">
      <c r="A9" s="20" t="str">
        <f>IF(Table4[[#This Row],[Plan Code]]&lt;&gt;"",(VLOOKUP(Table4[[#This Row],[Plan Code]],Table2[#All],3,TRUE)),"")</f>
        <v/>
      </c>
      <c r="B9" s="23"/>
      <c r="C9" s="20" t="str">
        <f>IF(Table4[[#This Row],[Plan Code]]&lt;&gt;"",(VLOOKUP(Table4[[#This Row],[Plan Code]],Table2[#All],2,TRUE)),"")</f>
        <v/>
      </c>
      <c r="D9" s="20"/>
      <c r="E9" s="23"/>
      <c r="F9" s="41"/>
      <c r="G9" s="24"/>
      <c r="H9" s="24"/>
      <c r="I9" s="24"/>
      <c r="J9" s="24"/>
      <c r="K9" s="24"/>
      <c r="L9" s="24"/>
      <c r="M9" s="19" t="e">
        <f>IF(#REF!&lt;&gt;"",(VLOOKUP(#REF!,Table1[],2,FALSE)),"")</f>
        <v>#REF!</v>
      </c>
      <c r="N9" s="25"/>
    </row>
    <row r="10" spans="1:14" x14ac:dyDescent="0.25">
      <c r="A10" s="20" t="str">
        <f>IF(Table4[[#This Row],[Plan Code]]&lt;&gt;"",(VLOOKUP(Table4[[#This Row],[Plan Code]],Table2[#All],3,TRUE)),"")</f>
        <v/>
      </c>
      <c r="B10" s="23"/>
      <c r="C10" s="20" t="str">
        <f>IF(Table4[[#This Row],[Plan Code]]&lt;&gt;"",(VLOOKUP(Table4[[#This Row],[Plan Code]],Table2[#All],2,TRUE)),"")</f>
        <v/>
      </c>
      <c r="D10" s="20"/>
      <c r="E10" s="23"/>
      <c r="F10" s="41"/>
      <c r="G10" s="24"/>
      <c r="H10" s="24"/>
      <c r="I10" s="24"/>
      <c r="J10" s="24"/>
      <c r="K10" s="24"/>
      <c r="L10" s="24"/>
      <c r="M10" s="19" t="e">
        <f>IF(#REF!&lt;&gt;"",(VLOOKUP(#REF!,Table1[],2,FALSE)),"")</f>
        <v>#REF!</v>
      </c>
      <c r="N10" s="25"/>
    </row>
    <row r="11" spans="1:14" x14ac:dyDescent="0.25">
      <c r="A11" s="20" t="str">
        <f>IF(Table4[[#This Row],[Plan Code]]&lt;&gt;"",(VLOOKUP(Table4[[#This Row],[Plan Code]],Table2[#All],3,TRUE)),"")</f>
        <v/>
      </c>
      <c r="B11" s="23"/>
      <c r="C11" s="20" t="str">
        <f>IF(Table4[[#This Row],[Plan Code]]&lt;&gt;"",(VLOOKUP(Table4[[#This Row],[Plan Code]],Table2[#All],2,TRUE)),"")</f>
        <v/>
      </c>
      <c r="D11" s="20"/>
      <c r="E11" s="23"/>
      <c r="F11" s="41"/>
      <c r="G11" s="24"/>
      <c r="H11" s="24"/>
      <c r="I11" s="24"/>
      <c r="J11" s="24"/>
      <c r="K11" s="24"/>
      <c r="L11" s="24"/>
      <c r="M11" s="19" t="e">
        <f>IF(#REF!&lt;&gt;"",(VLOOKUP(#REF!,Table1[],2,FALSE)),"")</f>
        <v>#REF!</v>
      </c>
      <c r="N11" s="25"/>
    </row>
    <row r="12" spans="1:14" x14ac:dyDescent="0.25">
      <c r="A12" s="20" t="str">
        <f>IF(Table4[[#This Row],[Plan Code]]&lt;&gt;"",(VLOOKUP(Table4[[#This Row],[Plan Code]],Table2[#All],3,TRUE)),"")</f>
        <v/>
      </c>
      <c r="B12" s="23"/>
      <c r="C12" s="20" t="str">
        <f>IF(Table4[[#This Row],[Plan Code]]&lt;&gt;"",(VLOOKUP(Table4[[#This Row],[Plan Code]],Table2[#All],2,TRUE)),"")</f>
        <v/>
      </c>
      <c r="D12" s="20"/>
      <c r="E12" s="23"/>
      <c r="F12" s="41"/>
      <c r="G12" s="24"/>
      <c r="H12" s="24"/>
      <c r="I12" s="24"/>
      <c r="J12" s="24"/>
      <c r="K12" s="24"/>
      <c r="L12" s="24"/>
      <c r="M12" s="19" t="e">
        <f>IF(#REF!&lt;&gt;"",(VLOOKUP(#REF!,Table1[],2,FALSE)),"")</f>
        <v>#REF!</v>
      </c>
      <c r="N12" s="25"/>
    </row>
    <row r="13" spans="1:14" x14ac:dyDescent="0.25">
      <c r="A13" s="20" t="str">
        <f>IF(Table4[[#This Row],[Plan Code]]&lt;&gt;"",(VLOOKUP(Table4[[#This Row],[Plan Code]],Table2[#All],3,TRUE)),"")</f>
        <v/>
      </c>
      <c r="B13" s="23"/>
      <c r="C13" s="20" t="str">
        <f>IF(Table4[[#This Row],[Plan Code]]&lt;&gt;"",(VLOOKUP(Table4[[#This Row],[Plan Code]],Table2[#All],2,TRUE)),"")</f>
        <v/>
      </c>
      <c r="D13" s="20"/>
      <c r="E13" s="23"/>
      <c r="F13" s="41"/>
      <c r="G13" s="24"/>
      <c r="H13" s="24"/>
      <c r="I13" s="24"/>
      <c r="J13" s="24"/>
      <c r="K13" s="24"/>
      <c r="L13" s="24"/>
      <c r="M13" s="19" t="e">
        <f>IF(#REF!&lt;&gt;"",(VLOOKUP(#REF!,Table1[],2,FALSE)),"")</f>
        <v>#REF!</v>
      </c>
      <c r="N13" s="25"/>
    </row>
    <row r="14" spans="1:14" x14ac:dyDescent="0.25">
      <c r="A14" s="20" t="str">
        <f>IF(Table4[[#This Row],[Plan Code]]&lt;&gt;"",(VLOOKUP(Table4[[#This Row],[Plan Code]],Table2[#All],3,TRUE)),"")</f>
        <v/>
      </c>
      <c r="B14" s="23"/>
      <c r="C14" s="20" t="str">
        <f>IF(Table4[[#This Row],[Plan Code]]&lt;&gt;"",(VLOOKUP(Table4[[#This Row],[Plan Code]],Table2[#All],2,TRUE)),"")</f>
        <v/>
      </c>
      <c r="D14" s="20"/>
      <c r="E14" s="23"/>
      <c r="F14" s="41"/>
      <c r="G14" s="24"/>
      <c r="H14" s="24"/>
      <c r="I14" s="24"/>
      <c r="J14" s="24"/>
      <c r="K14" s="24"/>
      <c r="L14" s="24"/>
      <c r="M14" s="19" t="e">
        <f>IF(#REF!&lt;&gt;"",(VLOOKUP(#REF!,Table1[],2,FALSE)),"")</f>
        <v>#REF!</v>
      </c>
      <c r="N14" s="25"/>
    </row>
    <row r="15" spans="1:14" x14ac:dyDescent="0.25">
      <c r="A15" s="20" t="str">
        <f>IF(Table4[[#This Row],[Plan Code]]&lt;&gt;"",(VLOOKUP(Table4[[#This Row],[Plan Code]],Table2[#All],3,TRUE)),"")</f>
        <v/>
      </c>
      <c r="B15" s="23"/>
      <c r="C15" s="20" t="str">
        <f>IF(Table4[[#This Row],[Plan Code]]&lt;&gt;"",(VLOOKUP(Table4[[#This Row],[Plan Code]],Table2[#All],2,TRUE)),"")</f>
        <v/>
      </c>
      <c r="D15" s="20"/>
      <c r="E15" s="23"/>
      <c r="F15" s="41"/>
      <c r="G15" s="24"/>
      <c r="H15" s="24"/>
      <c r="I15" s="24"/>
      <c r="J15" s="24"/>
      <c r="K15" s="24"/>
      <c r="L15" s="24"/>
      <c r="M15" s="19" t="e">
        <f>IF(#REF!&lt;&gt;"",(VLOOKUP(#REF!,Table1[],2,FALSE)),"")</f>
        <v>#REF!</v>
      </c>
      <c r="N15" s="25"/>
    </row>
    <row r="16" spans="1:14" x14ac:dyDescent="0.25">
      <c r="A16" s="20" t="str">
        <f>IF(Table4[[#This Row],[Plan Code]]&lt;&gt;"",(VLOOKUP(Table4[[#This Row],[Plan Code]],Table2[#All],3,TRUE)),"")</f>
        <v/>
      </c>
      <c r="B16" s="23"/>
      <c r="C16" s="20" t="str">
        <f>IF(Table4[[#This Row],[Plan Code]]&lt;&gt;"",(VLOOKUP(Table4[[#This Row],[Plan Code]],Table2[#All],2,TRUE)),"")</f>
        <v/>
      </c>
      <c r="D16" s="20"/>
      <c r="E16" s="23"/>
      <c r="F16" s="41"/>
      <c r="G16" s="24"/>
      <c r="H16" s="24"/>
      <c r="I16" s="24"/>
      <c r="J16" s="24"/>
      <c r="K16" s="24"/>
      <c r="L16" s="24"/>
      <c r="M16" s="19" t="e">
        <f>IF(#REF!&lt;&gt;"",(VLOOKUP(#REF!,Table1[],2,FALSE)),"")</f>
        <v>#REF!</v>
      </c>
      <c r="N16" s="25"/>
    </row>
    <row r="17" spans="1:14" x14ac:dyDescent="0.25">
      <c r="A17" s="20" t="str">
        <f>IF(Table4[[#This Row],[Plan Code]]&lt;&gt;"",(VLOOKUP(Table4[[#This Row],[Plan Code]],Table2[#All],3,TRUE)),"")</f>
        <v/>
      </c>
      <c r="B17" s="23"/>
      <c r="C17" s="20" t="str">
        <f>IF(Table4[[#This Row],[Plan Code]]&lt;&gt;"",(VLOOKUP(Table4[[#This Row],[Plan Code]],Table2[#All],2,TRUE)),"")</f>
        <v/>
      </c>
      <c r="D17" s="20"/>
      <c r="E17" s="23"/>
      <c r="F17" s="41"/>
      <c r="G17" s="24"/>
      <c r="H17" s="24"/>
      <c r="I17" s="24"/>
      <c r="J17" s="24"/>
      <c r="K17" s="24"/>
      <c r="L17" s="24"/>
      <c r="M17" s="19" t="e">
        <f>IF(#REF!&lt;&gt;"",(VLOOKUP(#REF!,Table1[],2,FALSE)),"")</f>
        <v>#REF!</v>
      </c>
      <c r="N17" s="25"/>
    </row>
    <row r="18" spans="1:14" x14ac:dyDescent="0.25">
      <c r="A18" s="20" t="str">
        <f>IF(Table4[[#This Row],[Plan Code]]&lt;&gt;"",(VLOOKUP(Table4[[#This Row],[Plan Code]],Table2[#All],3,TRUE)),"")</f>
        <v/>
      </c>
      <c r="B18" s="23"/>
      <c r="C18" s="20" t="str">
        <f>IF(Table4[[#This Row],[Plan Code]]&lt;&gt;"",(VLOOKUP(Table4[[#This Row],[Plan Code]],Table2[#All],2,TRUE)),"")</f>
        <v/>
      </c>
      <c r="D18" s="20"/>
      <c r="E18" s="23"/>
      <c r="F18" s="41"/>
      <c r="G18" s="24"/>
      <c r="H18" s="24"/>
      <c r="I18" s="24"/>
      <c r="J18" s="24"/>
      <c r="K18" s="24"/>
      <c r="L18" s="24"/>
      <c r="M18" s="26"/>
      <c r="N18" s="25"/>
    </row>
    <row r="19" spans="1:14" x14ac:dyDescent="0.25">
      <c r="A19" s="20" t="str">
        <f>IF(Table4[[#This Row],[Plan Code]]&lt;&gt;"",(VLOOKUP(Table4[[#This Row],[Plan Code]],Table2[#All],3,TRUE)),"")</f>
        <v/>
      </c>
      <c r="B19" s="23"/>
      <c r="C19" s="20" t="str">
        <f>IF(Table4[[#This Row],[Plan Code]]&lt;&gt;"",(VLOOKUP(Table4[[#This Row],[Plan Code]],Table2[#All],2,TRUE)),"")</f>
        <v/>
      </c>
      <c r="D19" s="20"/>
      <c r="E19" s="23"/>
      <c r="F19" s="41"/>
      <c r="G19" s="24"/>
      <c r="H19" s="24"/>
      <c r="I19" s="24"/>
      <c r="J19" s="24"/>
      <c r="K19" s="24"/>
      <c r="L19" s="24"/>
      <c r="M19" s="26"/>
      <c r="N19" s="25"/>
    </row>
    <row r="20" spans="1:14" x14ac:dyDescent="0.25">
      <c r="A20" s="20" t="str">
        <f>IF(Table4[[#This Row],[Plan Code]]&lt;&gt;"",(VLOOKUP(Table4[[#This Row],[Plan Code]],Table2[#All],3,TRUE)),"")</f>
        <v/>
      </c>
      <c r="B20" s="23"/>
      <c r="C20" s="20" t="str">
        <f>IF(Table4[[#This Row],[Plan Code]]&lt;&gt;"",(VLOOKUP(Table4[[#This Row],[Plan Code]],Table2[#All],2,TRUE)),"")</f>
        <v/>
      </c>
      <c r="D20" s="20"/>
      <c r="E20" s="23"/>
      <c r="F20" s="41"/>
      <c r="G20" s="24"/>
      <c r="H20" s="24"/>
      <c r="I20" s="24"/>
      <c r="J20" s="24"/>
      <c r="K20" s="24"/>
      <c r="L20" s="24"/>
      <c r="M20" s="26"/>
      <c r="N20" s="25"/>
    </row>
    <row r="21" spans="1:14" x14ac:dyDescent="0.25">
      <c r="A21" s="20" t="str">
        <f>IF(Table4[[#This Row],[Plan Code]]&lt;&gt;"",(VLOOKUP(Table4[[#This Row],[Plan Code]],Table2[#All],3,TRUE)),"")</f>
        <v/>
      </c>
      <c r="B21" s="23"/>
      <c r="C21" s="20" t="str">
        <f>IF(Table4[[#This Row],[Plan Code]]&lt;&gt;"",(VLOOKUP(Table4[[#This Row],[Plan Code]],Table2[#All],2,TRUE)),"")</f>
        <v/>
      </c>
      <c r="D21" s="20"/>
      <c r="E21" s="23"/>
      <c r="F21" s="41"/>
      <c r="G21" s="24"/>
      <c r="H21" s="24"/>
      <c r="I21" s="24"/>
      <c r="J21" s="24"/>
      <c r="K21" s="24"/>
      <c r="L21" s="24"/>
      <c r="M21" s="26"/>
      <c r="N21" s="25"/>
    </row>
    <row r="22" spans="1:14" x14ac:dyDescent="0.25">
      <c r="A22" s="20" t="str">
        <f>IF(Table4[[#This Row],[Plan Code]]&lt;&gt;"",(VLOOKUP(Table4[[#This Row],[Plan Code]],Table2[#All],3,TRUE)),"")</f>
        <v/>
      </c>
      <c r="B22" s="23"/>
      <c r="C22" s="20" t="str">
        <f>IF(Table4[[#This Row],[Plan Code]]&lt;&gt;"",(VLOOKUP(Table4[[#This Row],[Plan Code]],Table2[#All],2,TRUE)),"")</f>
        <v/>
      </c>
      <c r="D22" s="20"/>
      <c r="E22" s="23"/>
      <c r="F22" s="41"/>
      <c r="G22" s="24"/>
      <c r="H22" s="24"/>
      <c r="I22" s="24"/>
      <c r="J22" s="24"/>
      <c r="K22" s="24"/>
      <c r="L22" s="24"/>
      <c r="M22" s="26"/>
      <c r="N22" s="25"/>
    </row>
    <row r="23" spans="1:14" x14ac:dyDescent="0.25">
      <c r="A23" s="20" t="str">
        <f>IF(Table4[[#This Row],[Plan Code]]&lt;&gt;"",(VLOOKUP(Table4[[#This Row],[Plan Code]],Table2[#All],3,TRUE)),"")</f>
        <v/>
      </c>
      <c r="B23" s="23"/>
      <c r="C23" s="20" t="str">
        <f>IF(Table4[[#This Row],[Plan Code]]&lt;&gt;"",(VLOOKUP(Table4[[#This Row],[Plan Code]],Table2[#All],2,TRUE)),"")</f>
        <v/>
      </c>
      <c r="D23" s="20"/>
      <c r="E23" s="23"/>
      <c r="F23" s="41"/>
      <c r="G23" s="24"/>
      <c r="H23" s="24"/>
      <c r="I23" s="24"/>
      <c r="J23" s="24"/>
      <c r="K23" s="24"/>
      <c r="L23" s="24"/>
      <c r="M23" s="26"/>
      <c r="N23" s="25"/>
    </row>
    <row r="24" spans="1:14" x14ac:dyDescent="0.25">
      <c r="A24" s="20" t="str">
        <f>IF(Table4[[#This Row],[Plan Code]]&lt;&gt;"",(VLOOKUP(Table4[[#This Row],[Plan Code]],Table2[#All],3,TRUE)),"")</f>
        <v/>
      </c>
      <c r="B24" s="23"/>
      <c r="C24" s="20" t="str">
        <f>IF(Table4[[#This Row],[Plan Code]]&lt;&gt;"",(VLOOKUP(Table4[[#This Row],[Plan Code]],Table2[#All],2,TRUE)),"")</f>
        <v/>
      </c>
      <c r="D24" s="20"/>
      <c r="E24" s="23"/>
      <c r="F24" s="41"/>
      <c r="G24" s="24"/>
      <c r="H24" s="24"/>
      <c r="I24" s="24"/>
      <c r="J24" s="24"/>
      <c r="K24" s="24"/>
      <c r="L24" s="24"/>
      <c r="M24" s="26"/>
      <c r="N24" s="25"/>
    </row>
    <row r="25" spans="1:14" x14ac:dyDescent="0.25">
      <c r="A25" s="20" t="str">
        <f>IF(Table4[[#This Row],[Plan Code]]&lt;&gt;"",(VLOOKUP(Table4[[#This Row],[Plan Code]],Table2[#All],3,TRUE)),"")</f>
        <v/>
      </c>
      <c r="B25" s="23"/>
      <c r="C25" s="20" t="str">
        <f>IF(Table4[[#This Row],[Plan Code]]&lt;&gt;"",(VLOOKUP(Table4[[#This Row],[Plan Code]],Table2[#All],2,TRUE)),"")</f>
        <v/>
      </c>
      <c r="D25" s="20"/>
      <c r="E25" s="23"/>
      <c r="F25" s="41"/>
      <c r="G25" s="24"/>
      <c r="H25" s="24"/>
      <c r="I25" s="24"/>
      <c r="J25" s="24"/>
      <c r="K25" s="24"/>
      <c r="L25" s="24"/>
      <c r="M25" s="26"/>
      <c r="N25" s="25"/>
    </row>
    <row r="26" spans="1:14" x14ac:dyDescent="0.25">
      <c r="A26" s="20" t="str">
        <f>IF(Table4[[#This Row],[Plan Code]]&lt;&gt;"",(VLOOKUP(Table4[[#This Row],[Plan Code]],Table2[#All],3,TRUE)),"")</f>
        <v/>
      </c>
      <c r="B26" s="23"/>
      <c r="C26" s="20" t="str">
        <f>IF(Table4[[#This Row],[Plan Code]]&lt;&gt;"",(VLOOKUP(Table4[[#This Row],[Plan Code]],Table2[#All],2,TRUE)),"")</f>
        <v/>
      </c>
      <c r="D26" s="20"/>
      <c r="E26" s="23"/>
      <c r="F26" s="41"/>
      <c r="G26" s="24"/>
      <c r="H26" s="24"/>
      <c r="I26" s="24"/>
      <c r="J26" s="24"/>
      <c r="K26" s="24"/>
      <c r="L26" s="24"/>
      <c r="M26" s="26"/>
      <c r="N26" s="25"/>
    </row>
    <row r="27" spans="1:14" x14ac:dyDescent="0.25">
      <c r="A27" s="20" t="str">
        <f>IF(Table4[[#This Row],[Plan Code]]&lt;&gt;"",(VLOOKUP(Table4[[#This Row],[Plan Code]],Table2[#All],3,TRUE)),"")</f>
        <v/>
      </c>
      <c r="B27" s="23"/>
      <c r="C27" s="20" t="str">
        <f>IF(Table4[[#This Row],[Plan Code]]&lt;&gt;"",(VLOOKUP(Table4[[#This Row],[Plan Code]],Table2[#All],2,TRUE)),"")</f>
        <v/>
      </c>
      <c r="D27" s="20"/>
      <c r="E27" s="23"/>
      <c r="F27" s="41"/>
      <c r="G27" s="24"/>
      <c r="H27" s="24"/>
      <c r="I27" s="24"/>
      <c r="J27" s="24"/>
      <c r="K27" s="24"/>
      <c r="L27" s="24"/>
      <c r="M27" s="26"/>
      <c r="N27" s="25"/>
    </row>
    <row r="28" spans="1:14" x14ac:dyDescent="0.25">
      <c r="A28" s="20" t="str">
        <f>IF(Table4[[#This Row],[Plan Code]]&lt;&gt;"",(VLOOKUP(Table4[[#This Row],[Plan Code]],Table2[#All],3,TRUE)),"")</f>
        <v/>
      </c>
      <c r="B28" s="23"/>
      <c r="C28" s="20" t="str">
        <f>IF(Table4[[#This Row],[Plan Code]]&lt;&gt;"",(VLOOKUP(Table4[[#This Row],[Plan Code]],Table2[#All],2,TRUE)),"")</f>
        <v/>
      </c>
      <c r="D28" s="20"/>
      <c r="E28" s="23"/>
      <c r="F28" s="41"/>
      <c r="G28" s="24"/>
      <c r="H28" s="24"/>
      <c r="I28" s="24"/>
      <c r="J28" s="24"/>
      <c r="K28" s="24"/>
      <c r="L28" s="24"/>
      <c r="M28" s="26"/>
      <c r="N28" s="25"/>
    </row>
    <row r="29" spans="1:14" x14ac:dyDescent="0.25">
      <c r="A29" s="20" t="str">
        <f>IF(Table4[[#This Row],[Plan Code]]&lt;&gt;"",(VLOOKUP(Table4[[#This Row],[Plan Code]],Table2[#All],3,TRUE)),"")</f>
        <v/>
      </c>
      <c r="B29" s="23"/>
      <c r="C29" s="20" t="str">
        <f>IF(Table4[[#This Row],[Plan Code]]&lt;&gt;"",(VLOOKUP(Table4[[#This Row],[Plan Code]],Table2[#All],2,TRUE)),"")</f>
        <v/>
      </c>
      <c r="D29" s="20"/>
      <c r="E29" s="23"/>
      <c r="F29" s="41"/>
      <c r="G29" s="24"/>
      <c r="H29" s="24"/>
      <c r="I29" s="24"/>
      <c r="J29" s="24"/>
      <c r="K29" s="24"/>
      <c r="L29" s="24"/>
      <c r="M29" s="26"/>
      <c r="N29" s="25"/>
    </row>
    <row r="30" spans="1:14" x14ac:dyDescent="0.25">
      <c r="A30" s="20" t="str">
        <f>IF(Table4[[#This Row],[Plan Code]]&lt;&gt;"",(VLOOKUP(Table4[[#This Row],[Plan Code]],Table2[#All],3,TRUE)),"")</f>
        <v/>
      </c>
      <c r="B30" s="23"/>
      <c r="C30" s="20" t="str">
        <f>IF(Table4[[#This Row],[Plan Code]]&lt;&gt;"",(VLOOKUP(Table4[[#This Row],[Plan Code]],Table2[#All],2,TRUE)),"")</f>
        <v/>
      </c>
      <c r="D30" s="20"/>
      <c r="E30" s="23"/>
      <c r="F30" s="41"/>
      <c r="G30" s="24"/>
      <c r="H30" s="24"/>
      <c r="I30" s="24"/>
      <c r="J30" s="24"/>
      <c r="K30" s="24"/>
      <c r="L30" s="24"/>
      <c r="M30" s="26"/>
      <c r="N30" s="25"/>
    </row>
    <row r="31" spans="1:14" x14ac:dyDescent="0.25">
      <c r="A31" s="20" t="str">
        <f>IF(Table4[[#This Row],[Plan Code]]&lt;&gt;"",(VLOOKUP(Table4[[#This Row],[Plan Code]],Table2[#All],3,TRUE)),"")</f>
        <v/>
      </c>
      <c r="B31" s="23"/>
      <c r="C31" s="20" t="str">
        <f>IF(Table4[[#This Row],[Plan Code]]&lt;&gt;"",(VLOOKUP(Table4[[#This Row],[Plan Code]],Table2[#All],2,TRUE)),"")</f>
        <v/>
      </c>
      <c r="D31" s="20"/>
      <c r="E31" s="23"/>
      <c r="F31" s="41"/>
      <c r="G31" s="24"/>
      <c r="H31" s="24"/>
      <c r="I31" s="24"/>
      <c r="J31" s="24"/>
      <c r="K31" s="24"/>
      <c r="L31" s="24"/>
      <c r="M31" s="26"/>
      <c r="N31" s="25"/>
    </row>
    <row r="32" spans="1:14" x14ac:dyDescent="0.25">
      <c r="A32" s="20" t="str">
        <f>IF(Table4[[#This Row],[Plan Code]]&lt;&gt;"",(VLOOKUP(Table4[[#This Row],[Plan Code]],Table2[#All],3,TRUE)),"")</f>
        <v/>
      </c>
      <c r="B32" s="23"/>
      <c r="C32" s="20" t="str">
        <f>IF(Table4[[#This Row],[Plan Code]]&lt;&gt;"",(VLOOKUP(Table4[[#This Row],[Plan Code]],Table2[#All],2,TRUE)),"")</f>
        <v/>
      </c>
      <c r="D32" s="20"/>
      <c r="E32" s="23"/>
      <c r="F32" s="41"/>
      <c r="G32" s="24"/>
      <c r="H32" s="24"/>
      <c r="I32" s="24"/>
      <c r="J32" s="24"/>
      <c r="K32" s="24"/>
      <c r="L32" s="24"/>
      <c r="M32" s="26"/>
      <c r="N32" s="25"/>
    </row>
    <row r="33" spans="1:14" x14ac:dyDescent="0.25">
      <c r="A33" s="20" t="str">
        <f>IF(Table4[[#This Row],[Plan Code]]&lt;&gt;"",(VLOOKUP(Table4[[#This Row],[Plan Code]],Table2[#All],3,TRUE)),"")</f>
        <v/>
      </c>
      <c r="B33" s="23"/>
      <c r="C33" s="20" t="str">
        <f>IF(Table4[[#This Row],[Plan Code]]&lt;&gt;"",(VLOOKUP(Table4[[#This Row],[Plan Code]],Table2[#All],2,TRUE)),"")</f>
        <v/>
      </c>
      <c r="D33" s="20"/>
      <c r="E33" s="23"/>
      <c r="F33" s="41"/>
      <c r="G33" s="24"/>
      <c r="H33" s="24"/>
      <c r="I33" s="24"/>
      <c r="J33" s="24"/>
      <c r="K33" s="24"/>
      <c r="L33" s="24"/>
      <c r="M33" s="26"/>
      <c r="N33" s="25"/>
    </row>
    <row r="34" spans="1:14" x14ac:dyDescent="0.25">
      <c r="A34" s="20" t="str">
        <f>IF(Table4[[#This Row],[Plan Code]]&lt;&gt;"",(VLOOKUP(Table4[[#This Row],[Plan Code]],Table2[#All],3,TRUE)),"")</f>
        <v/>
      </c>
      <c r="B34" s="23"/>
      <c r="C34" s="20" t="str">
        <f>IF(Table4[[#This Row],[Plan Code]]&lt;&gt;"",(VLOOKUP(Table4[[#This Row],[Plan Code]],Table2[#All],2,TRUE)),"")</f>
        <v/>
      </c>
      <c r="D34" s="20"/>
      <c r="E34" s="23"/>
      <c r="F34" s="41"/>
      <c r="G34" s="24"/>
      <c r="H34" s="24"/>
      <c r="I34" s="24"/>
      <c r="J34" s="24"/>
      <c r="K34" s="24"/>
      <c r="L34" s="24"/>
      <c r="M34" s="26"/>
      <c r="N34" s="25"/>
    </row>
    <row r="35" spans="1:14" x14ac:dyDescent="0.25">
      <c r="A35" s="20" t="str">
        <f>IF(Table4[[#This Row],[Plan Code]]&lt;&gt;"",(VLOOKUP(Table4[[#This Row],[Plan Code]],Table2[#All],3,TRUE)),"")</f>
        <v/>
      </c>
      <c r="B35" s="23"/>
      <c r="C35" s="20" t="str">
        <f>IF(Table4[[#This Row],[Plan Code]]&lt;&gt;"",(VLOOKUP(Table4[[#This Row],[Plan Code]],Table2[#All],2,TRUE)),"")</f>
        <v/>
      </c>
      <c r="D35" s="20"/>
      <c r="E35" s="23"/>
      <c r="F35" s="41"/>
      <c r="G35" s="24"/>
      <c r="H35" s="24"/>
      <c r="I35" s="24"/>
      <c r="J35" s="24"/>
      <c r="K35" s="24"/>
      <c r="L35" s="24"/>
      <c r="M35" s="26"/>
      <c r="N35" s="25"/>
    </row>
    <row r="36" spans="1:14" x14ac:dyDescent="0.25">
      <c r="A36" s="20" t="str">
        <f>IF(Table4[[#This Row],[Plan Code]]&lt;&gt;"",(VLOOKUP(Table4[[#This Row],[Plan Code]],Table2[#All],3,TRUE)),"")</f>
        <v/>
      </c>
      <c r="B36" s="23"/>
      <c r="C36" s="20" t="str">
        <f>IF(Table4[[#This Row],[Plan Code]]&lt;&gt;"",(VLOOKUP(Table4[[#This Row],[Plan Code]],Table2[#All],2,TRUE)),"")</f>
        <v/>
      </c>
      <c r="D36" s="20"/>
      <c r="E36" s="23"/>
      <c r="F36" s="41"/>
      <c r="G36" s="24"/>
      <c r="H36" s="24"/>
      <c r="I36" s="24"/>
      <c r="J36" s="24"/>
      <c r="K36" s="24"/>
      <c r="L36" s="24"/>
      <c r="M36" s="26"/>
      <c r="N36" s="25"/>
    </row>
    <row r="37" spans="1:14" x14ac:dyDescent="0.25">
      <c r="A37" s="20" t="str">
        <f>IF(Table4[[#This Row],[Plan Code]]&lt;&gt;"",(VLOOKUP(Table4[[#This Row],[Plan Code]],Table2[#All],3,TRUE)),"")</f>
        <v/>
      </c>
      <c r="B37" s="23"/>
      <c r="C37" s="20" t="str">
        <f>IF(Table4[[#This Row],[Plan Code]]&lt;&gt;"",(VLOOKUP(Table4[[#This Row],[Plan Code]],Table2[#All],2,TRUE)),"")</f>
        <v/>
      </c>
      <c r="D37" s="20"/>
      <c r="E37" s="23"/>
      <c r="F37" s="41"/>
      <c r="G37" s="24"/>
      <c r="H37" s="24"/>
      <c r="I37" s="24"/>
      <c r="J37" s="24"/>
      <c r="K37" s="24"/>
      <c r="L37" s="24"/>
      <c r="M37" s="26"/>
      <c r="N37" s="25"/>
    </row>
    <row r="38" spans="1:14" x14ac:dyDescent="0.25">
      <c r="A38" s="20" t="str">
        <f>IF(Table4[[#This Row],[Plan Code]]&lt;&gt;"",(VLOOKUP(Table4[[#This Row],[Plan Code]],Table2[#All],3,TRUE)),"")</f>
        <v/>
      </c>
      <c r="B38" s="23"/>
      <c r="C38" s="20" t="str">
        <f>IF(Table4[[#This Row],[Plan Code]]&lt;&gt;"",(VLOOKUP(Table4[[#This Row],[Plan Code]],Table2[#All],2,TRUE)),"")</f>
        <v/>
      </c>
      <c r="D38" s="20"/>
      <c r="E38" s="23"/>
      <c r="F38" s="41"/>
      <c r="G38" s="24"/>
      <c r="H38" s="24"/>
      <c r="I38" s="24"/>
      <c r="J38" s="24"/>
      <c r="K38" s="24"/>
      <c r="L38" s="24"/>
      <c r="M38" s="26"/>
      <c r="N38" s="25"/>
    </row>
    <row r="39" spans="1:14" x14ac:dyDescent="0.25">
      <c r="A39" s="20" t="str">
        <f>IF(Table4[[#This Row],[Plan Code]]&lt;&gt;"",(VLOOKUP(Table4[[#This Row],[Plan Code]],Table2[#All],3,TRUE)),"")</f>
        <v/>
      </c>
      <c r="B39" s="23"/>
      <c r="C39" s="20" t="str">
        <f>IF(Table4[[#This Row],[Plan Code]]&lt;&gt;"",(VLOOKUP(Table4[[#This Row],[Plan Code]],Table2[#All],2,TRUE)),"")</f>
        <v/>
      </c>
      <c r="D39" s="20"/>
      <c r="E39" s="23"/>
      <c r="F39" s="41"/>
      <c r="G39" s="24"/>
      <c r="H39" s="24"/>
      <c r="I39" s="24"/>
      <c r="J39" s="24"/>
      <c r="K39" s="24"/>
      <c r="L39" s="24"/>
      <c r="M39" s="26"/>
      <c r="N39" s="25"/>
    </row>
    <row r="40" spans="1:14" x14ac:dyDescent="0.25">
      <c r="A40" s="20" t="str">
        <f>IF(Table4[[#This Row],[Plan Code]]&lt;&gt;"",(VLOOKUP(Table4[[#This Row],[Plan Code]],Table2[#All],3,TRUE)),"")</f>
        <v/>
      </c>
      <c r="B40" s="23"/>
      <c r="C40" s="20" t="str">
        <f>IF(Table4[[#This Row],[Plan Code]]&lt;&gt;"",(VLOOKUP(Table4[[#This Row],[Plan Code]],Table2[#All],2,TRUE)),"")</f>
        <v/>
      </c>
      <c r="D40" s="20"/>
      <c r="E40" s="23"/>
      <c r="F40" s="41"/>
      <c r="G40" s="24"/>
      <c r="H40" s="24"/>
      <c r="I40" s="24"/>
      <c r="J40" s="24"/>
      <c r="K40" s="24"/>
      <c r="L40" s="24"/>
      <c r="M40" s="26"/>
      <c r="N40" s="25"/>
    </row>
    <row r="41" spans="1:14" x14ac:dyDescent="0.25">
      <c r="A41" s="20" t="str">
        <f>IF(Table4[[#This Row],[Plan Code]]&lt;&gt;"",(VLOOKUP(Table4[[#This Row],[Plan Code]],Table2[#All],3,TRUE)),"")</f>
        <v/>
      </c>
      <c r="B41" s="23"/>
      <c r="C41" s="20" t="str">
        <f>IF(Table4[[#This Row],[Plan Code]]&lt;&gt;"",(VLOOKUP(Table4[[#This Row],[Plan Code]],Table2[#All],2,TRUE)),"")</f>
        <v/>
      </c>
      <c r="D41" s="20"/>
      <c r="E41" s="23"/>
      <c r="F41" s="41"/>
      <c r="G41" s="24"/>
      <c r="H41" s="24"/>
      <c r="I41" s="24"/>
      <c r="J41" s="24"/>
      <c r="K41" s="24"/>
      <c r="L41" s="24"/>
      <c r="M41" s="26"/>
      <c r="N41" s="25"/>
    </row>
    <row r="42" spans="1:14" x14ac:dyDescent="0.25">
      <c r="A42" s="20" t="str">
        <f>IF(Table4[[#This Row],[Plan Code]]&lt;&gt;"",(VLOOKUP(Table4[[#This Row],[Plan Code]],Table2[#All],3,TRUE)),"")</f>
        <v/>
      </c>
      <c r="B42" s="23"/>
      <c r="C42" s="20" t="str">
        <f>IF(Table4[[#This Row],[Plan Code]]&lt;&gt;"",(VLOOKUP(Table4[[#This Row],[Plan Code]],Table2[#All],2,TRUE)),"")</f>
        <v/>
      </c>
      <c r="D42" s="20"/>
      <c r="E42" s="23"/>
      <c r="F42" s="41"/>
      <c r="G42" s="24"/>
      <c r="H42" s="24"/>
      <c r="I42" s="24"/>
      <c r="J42" s="24"/>
      <c r="K42" s="24"/>
      <c r="L42" s="24"/>
      <c r="M42" s="26"/>
      <c r="N42" s="25"/>
    </row>
    <row r="43" spans="1:14" x14ac:dyDescent="0.25">
      <c r="A43" s="20" t="str">
        <f>IF(Table4[[#This Row],[Plan Code]]&lt;&gt;"",(VLOOKUP(Table4[[#This Row],[Plan Code]],Table2[#All],3,TRUE)),"")</f>
        <v/>
      </c>
      <c r="B43" s="23"/>
      <c r="C43" s="20" t="str">
        <f>IF(Table4[[#This Row],[Plan Code]]&lt;&gt;"",(VLOOKUP(Table4[[#This Row],[Plan Code]],Table2[#All],2,TRUE)),"")</f>
        <v/>
      </c>
      <c r="D43" s="20"/>
      <c r="E43" s="23"/>
      <c r="F43" s="41"/>
      <c r="G43" s="24"/>
      <c r="H43" s="24"/>
      <c r="I43" s="24"/>
      <c r="J43" s="24"/>
      <c r="K43" s="24"/>
      <c r="L43" s="24"/>
      <c r="M43" s="26"/>
      <c r="N43" s="25"/>
    </row>
  </sheetData>
  <sheetProtection selectLockedCells="1"/>
  <protectedRanges>
    <protectedRange sqref="K3 F3:F43" name="Range1"/>
  </protectedRanges>
  <mergeCells count="1">
    <mergeCell ref="B1:C1"/>
  </mergeCells>
  <phoneticPr fontId="7" type="noConversion"/>
  <dataValidations count="5">
    <dataValidation operator="greaterThan" allowBlank="1" showInputMessage="1" showErrorMessage="1" sqref="I1015:L1048576" xr:uid="{58D1093B-6872-423E-B533-2D9A15070CFC}"/>
    <dataValidation type="date" operator="greaterThan" allowBlank="1" showInputMessage="1" showErrorMessage="1" sqref="I44:L1014" xr:uid="{0D4699FB-2B27-48A6-A6F3-DE75EB506F0C}">
      <formula1>45292</formula1>
    </dataValidation>
    <dataValidation type="list" allowBlank="1" showInputMessage="1" showErrorMessage="1" sqref="K3 F3:F43" xr:uid="{F2CE56BB-8D90-4775-AC54-4FA39EF59C68}">
      <formula1>"Yes, No"</formula1>
    </dataValidation>
    <dataValidation type="list" operator="greaterThan" allowBlank="1" showInputMessage="1" showErrorMessage="1" sqref="G3:G43" xr:uid="{59D39955-FA3B-450F-BCFF-D5153BB31E6F}">
      <formula1>"SMHS, DMC-ODS, DMC, SMHS/DMC-ODS, SMHS/DMC"</formula1>
    </dataValidation>
    <dataValidation type="list" allowBlank="1" showInputMessage="1" showErrorMessage="1" sqref="E3:E43" xr:uid="{B898946A-E6AD-46F8-9C7F-7F5A1BAF39E4}">
      <formula1>"2025, 2026, 2027, 2028, 2029, 2030"</formula1>
    </dataValidation>
  </dataValidations>
  <pageMargins left="0.7" right="0.7" top="0.75" bottom="0.75" header="0.3" footer="0.3"/>
  <pageSetup orientation="portrait" horizontalDpi="1200" verticalDpi="1200" r:id="rId1"/>
  <ignoredErrors>
    <ignoredError sqref="E2" listDataValidation="1"/>
  </ignoredError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C1B14F24-B3D6-43A2-994A-09DDEE651BA8}">
          <x14:formula1>
            <xm:f>'Hide - Drop Down Data'!#REF!</xm:f>
          </x14:formula1>
          <xm:sqref>B1477:B1048576 B1</xm:sqref>
        </x14:dataValidation>
        <x14:dataValidation type="list" allowBlank="1" showInputMessage="1" showErrorMessage="1" xr:uid="{395C73CF-AB46-4B81-ABC2-DA6E8E888196}">
          <x14:formula1>
            <xm:f>'Hide - Drop Down Data'!$C$2:$C$12</xm:f>
          </x14:formula1>
          <xm:sqref>G44:G1048576</xm:sqref>
        </x14:dataValidation>
        <x14:dataValidation type="list" allowBlank="1" showInputMessage="1" showErrorMessage="1" xr:uid="{127348EA-7D32-4A36-B450-ED47383B9B2C}">
          <x14:formula1>
            <xm:f>'Hide - Drop Down Data'!$B$2:$B$5</xm:f>
          </x14:formula1>
          <xm:sqref>E1:E2 F44:F1048576</xm:sqref>
        </x14:dataValidation>
        <x14:dataValidation type="list" allowBlank="1" showInputMessage="1" showErrorMessage="1" xr:uid="{835205B9-58D0-4C58-9BF8-5DF28C5E89BC}">
          <x14:formula1>
            <xm:f>'Hide - Drop Down Data'!$J$2:$J$114</xm:f>
          </x14:formula1>
          <xm:sqref>B3:B1476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58CA-B603-428B-A5C9-8F72B886A7E0}">
  <sheetPr codeName="Sheet4"/>
  <dimension ref="A1:I9"/>
  <sheetViews>
    <sheetView workbookViewId="0">
      <selection activeCell="C10" sqref="C10"/>
    </sheetView>
  </sheetViews>
  <sheetFormatPr defaultRowHeight="15" x14ac:dyDescent="0.25"/>
  <cols>
    <col min="1" max="1" width="51.42578125" customWidth="1"/>
    <col min="2" max="2" width="50.85546875" customWidth="1"/>
    <col min="3" max="3" width="20.5703125" customWidth="1"/>
    <col min="4" max="4" width="38" customWidth="1"/>
  </cols>
  <sheetData>
    <row r="1" spans="1:9" ht="30.75" thickBot="1" x14ac:dyDescent="0.3">
      <c r="A1" s="97" t="s">
        <v>149</v>
      </c>
      <c r="B1" s="97"/>
      <c r="C1" s="97"/>
      <c r="D1" s="97"/>
    </row>
    <row r="2" spans="1:9" x14ac:dyDescent="0.25">
      <c r="A2" s="98" t="s">
        <v>150</v>
      </c>
      <c r="B2" s="99"/>
      <c r="C2" s="99"/>
      <c r="D2" s="100"/>
    </row>
    <row r="3" spans="1:9" ht="35.450000000000003" customHeight="1" x14ac:dyDescent="0.25">
      <c r="A3" s="101"/>
      <c r="B3" s="99"/>
      <c r="C3" s="99"/>
      <c r="D3" s="100"/>
    </row>
    <row r="4" spans="1:9" ht="15.75" thickBot="1" x14ac:dyDescent="0.3">
      <c r="A4" s="101"/>
      <c r="B4" s="99"/>
      <c r="C4" s="99"/>
      <c r="D4" s="100"/>
    </row>
    <row r="5" spans="1:9" ht="298.89999999999998" customHeight="1" thickBot="1" x14ac:dyDescent="0.3">
      <c r="A5" s="102" t="s">
        <v>260</v>
      </c>
      <c r="B5" s="103"/>
      <c r="C5" s="103"/>
      <c r="D5" s="103"/>
    </row>
    <row r="6" spans="1:9" ht="16.5" thickTop="1" thickBot="1" x14ac:dyDescent="0.3">
      <c r="A6" s="104"/>
      <c r="B6" s="104"/>
      <c r="C6" s="104"/>
      <c r="D6" s="104"/>
      <c r="F6" s="89" t="s">
        <v>151</v>
      </c>
      <c r="G6" s="90"/>
      <c r="H6" s="90"/>
      <c r="I6" s="91"/>
    </row>
    <row r="7" spans="1:9" ht="48" customHeight="1" thickBot="1" x14ac:dyDescent="0.3">
      <c r="A7" s="95" t="s">
        <v>237</v>
      </c>
      <c r="B7" s="95"/>
      <c r="C7" s="95"/>
      <c r="D7" s="96"/>
      <c r="F7" s="92" t="s">
        <v>152</v>
      </c>
      <c r="G7" s="93"/>
      <c r="H7" s="93"/>
      <c r="I7" s="94"/>
    </row>
    <row r="8" spans="1:9" ht="40.5" customHeight="1" x14ac:dyDescent="0.25">
      <c r="A8" s="45" t="s">
        <v>153</v>
      </c>
      <c r="B8" s="46" t="s">
        <v>154</v>
      </c>
      <c r="C8" s="46" t="s">
        <v>155</v>
      </c>
      <c r="D8" s="46" t="s">
        <v>156</v>
      </c>
    </row>
    <row r="9" spans="1:9" ht="15.75" x14ac:dyDescent="0.25">
      <c r="A9" s="51" t="s">
        <v>238</v>
      </c>
      <c r="B9" s="52" t="s">
        <v>239</v>
      </c>
      <c r="C9" s="53">
        <v>46042</v>
      </c>
      <c r="D9" s="63" t="s">
        <v>240</v>
      </c>
    </row>
  </sheetData>
  <mergeCells count="7">
    <mergeCell ref="F6:I6"/>
    <mergeCell ref="F7:I7"/>
    <mergeCell ref="A7:D7"/>
    <mergeCell ref="A1:D1"/>
    <mergeCell ref="A2:D4"/>
    <mergeCell ref="A5:D5"/>
    <mergeCell ref="A6:D6"/>
  </mergeCells>
  <dataValidations count="1">
    <dataValidation allowBlank="1" showInputMessage="1" showErrorMessage="1" sqref="A2" xr:uid="{616A9387-B597-4E4E-B639-2F4BFD42A74A}"/>
  </dataValidations>
  <hyperlinks>
    <hyperlink ref="D9" r:id="rId1" xr:uid="{1414D577-E5DD-437C-92BE-609CBE23ECA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sheetPr codeName="Sheet5"/>
  <dimension ref="A1:L115"/>
  <sheetViews>
    <sheetView workbookViewId="0">
      <selection activeCell="B1" sqref="B1"/>
    </sheetView>
  </sheetViews>
  <sheetFormatPr defaultRowHeight="15" x14ac:dyDescent="0.25"/>
  <cols>
    <col min="1" max="1" width="12" style="11" bestFit="1" customWidth="1"/>
    <col min="2" max="2" width="13.85546875" style="11" customWidth="1"/>
    <col min="3" max="3" width="22.85546875" style="3" bestFit="1" customWidth="1"/>
    <col min="4" max="4" width="41.42578125" style="3" customWidth="1"/>
    <col min="5" max="5" width="22.85546875" style="3" customWidth="1"/>
    <col min="7" max="7" width="34.42578125" style="8" customWidth="1"/>
    <col min="8" max="8" width="18.140625" bestFit="1" customWidth="1"/>
    <col min="10" max="10" width="11.5703125" style="7" bestFit="1" customWidth="1"/>
    <col min="11" max="11" width="34.42578125" style="7" bestFit="1" customWidth="1"/>
    <col min="12" max="12" width="14.85546875" style="7" bestFit="1" customWidth="1"/>
  </cols>
  <sheetData>
    <row r="1" spans="1:12" ht="30" x14ac:dyDescent="0.25">
      <c r="A1" s="12" t="s">
        <v>157</v>
      </c>
      <c r="B1" s="13" t="s">
        <v>158</v>
      </c>
      <c r="C1" s="14" t="s">
        <v>159</v>
      </c>
      <c r="D1" s="15" t="s">
        <v>160</v>
      </c>
      <c r="E1" s="14" t="s">
        <v>161</v>
      </c>
      <c r="G1" s="14" t="s">
        <v>136</v>
      </c>
      <c r="H1" s="15" t="s">
        <v>162</v>
      </c>
      <c r="J1" s="16" t="s">
        <v>163</v>
      </c>
      <c r="K1" s="18" t="s">
        <v>164</v>
      </c>
      <c r="L1" s="16" t="s">
        <v>165</v>
      </c>
    </row>
    <row r="2" spans="1:12" x14ac:dyDescent="0.25">
      <c r="A2" s="11" t="s">
        <v>166</v>
      </c>
      <c r="B2" s="11">
        <v>2023</v>
      </c>
      <c r="C2" s="3" t="s">
        <v>167</v>
      </c>
      <c r="D2" s="3" t="s">
        <v>168</v>
      </c>
      <c r="E2" s="3" t="s">
        <v>169</v>
      </c>
      <c r="G2" s="8" t="s">
        <v>170</v>
      </c>
      <c r="H2" s="8" t="s">
        <v>171</v>
      </c>
      <c r="J2" s="7">
        <v>29</v>
      </c>
      <c r="K2" s="6" t="s">
        <v>105</v>
      </c>
      <c r="L2" s="6" t="s">
        <v>102</v>
      </c>
    </row>
    <row r="3" spans="1:12" x14ac:dyDescent="0.25">
      <c r="A3" s="11" t="s">
        <v>172</v>
      </c>
      <c r="B3" s="11">
        <v>2024</v>
      </c>
      <c r="C3" s="3" t="s">
        <v>173</v>
      </c>
      <c r="D3" s="3" t="s">
        <v>174</v>
      </c>
      <c r="E3" s="3" t="s">
        <v>175</v>
      </c>
      <c r="G3" s="9" t="s">
        <v>176</v>
      </c>
      <c r="H3" s="9" t="s">
        <v>177</v>
      </c>
      <c r="J3" s="7">
        <v>101</v>
      </c>
      <c r="K3" s="6" t="s">
        <v>60</v>
      </c>
      <c r="L3" s="6" t="s">
        <v>59</v>
      </c>
    </row>
    <row r="4" spans="1:12" ht="45" x14ac:dyDescent="0.25">
      <c r="A4" s="11" t="s">
        <v>178</v>
      </c>
      <c r="B4" s="11">
        <v>2025</v>
      </c>
      <c r="C4" s="3" t="s">
        <v>179</v>
      </c>
      <c r="D4" s="3" t="s">
        <v>180</v>
      </c>
      <c r="G4" s="9" t="s">
        <v>181</v>
      </c>
      <c r="H4" s="9" t="s">
        <v>182</v>
      </c>
      <c r="J4" s="7">
        <v>103</v>
      </c>
      <c r="K4" s="6" t="s">
        <v>60</v>
      </c>
      <c r="L4" s="6" t="s">
        <v>70</v>
      </c>
    </row>
    <row r="5" spans="1:12" ht="60" x14ac:dyDescent="0.25">
      <c r="A5" s="11" t="s">
        <v>183</v>
      </c>
      <c r="B5" s="11">
        <v>2026</v>
      </c>
      <c r="C5" s="3" t="s">
        <v>184</v>
      </c>
      <c r="D5" s="3" t="s">
        <v>185</v>
      </c>
      <c r="G5" s="9" t="s">
        <v>186</v>
      </c>
      <c r="H5" s="9" t="s">
        <v>187</v>
      </c>
      <c r="J5" s="7">
        <v>107</v>
      </c>
      <c r="K5" s="6" t="s">
        <v>60</v>
      </c>
      <c r="L5" s="6" t="s">
        <v>101</v>
      </c>
    </row>
    <row r="6" spans="1:12" ht="60" x14ac:dyDescent="0.25">
      <c r="C6" s="3" t="s">
        <v>188</v>
      </c>
      <c r="D6" s="3" t="s">
        <v>189</v>
      </c>
      <c r="G6" s="9" t="s">
        <v>190</v>
      </c>
      <c r="H6" s="9" t="s">
        <v>191</v>
      </c>
      <c r="J6" s="7">
        <v>109</v>
      </c>
      <c r="K6" s="6" t="s">
        <v>60</v>
      </c>
      <c r="L6" s="6" t="s">
        <v>55</v>
      </c>
    </row>
    <row r="7" spans="1:12" ht="30" x14ac:dyDescent="0.25">
      <c r="C7" s="3" t="s">
        <v>192</v>
      </c>
      <c r="D7" s="3" t="s">
        <v>193</v>
      </c>
      <c r="G7" s="9" t="s">
        <v>194</v>
      </c>
      <c r="H7" s="9" t="s">
        <v>195</v>
      </c>
      <c r="J7" s="7">
        <v>116</v>
      </c>
      <c r="K7" s="6" t="s">
        <v>60</v>
      </c>
      <c r="L7" s="6" t="s">
        <v>88</v>
      </c>
    </row>
    <row r="8" spans="1:12" ht="45" x14ac:dyDescent="0.25">
      <c r="C8" s="3" t="s">
        <v>196</v>
      </c>
      <c r="D8" s="3" t="s">
        <v>197</v>
      </c>
      <c r="G8" s="9" t="s">
        <v>198</v>
      </c>
      <c r="H8" s="9" t="s">
        <v>199</v>
      </c>
      <c r="J8" s="7">
        <v>125</v>
      </c>
      <c r="K8" s="6" t="s">
        <v>51</v>
      </c>
      <c r="L8" s="6" t="s">
        <v>59</v>
      </c>
    </row>
    <row r="9" spans="1:12" x14ac:dyDescent="0.25">
      <c r="C9" s="3" t="s">
        <v>200</v>
      </c>
      <c r="D9" s="3" t="s">
        <v>201</v>
      </c>
      <c r="G9" s="9" t="s">
        <v>202</v>
      </c>
      <c r="H9" s="9" t="s">
        <v>203</v>
      </c>
      <c r="J9" s="7">
        <v>130</v>
      </c>
      <c r="K9" s="6" t="s">
        <v>204</v>
      </c>
      <c r="L9" s="6" t="s">
        <v>89</v>
      </c>
    </row>
    <row r="10" spans="1:12" ht="30" x14ac:dyDescent="0.25">
      <c r="C10" s="3" t="s">
        <v>205</v>
      </c>
      <c r="D10" s="3" t="s">
        <v>206</v>
      </c>
      <c r="G10" s="9" t="s">
        <v>207</v>
      </c>
      <c r="H10" s="9" t="s">
        <v>208</v>
      </c>
      <c r="J10" s="7">
        <v>131</v>
      </c>
      <c r="K10" s="6" t="s">
        <v>204</v>
      </c>
      <c r="L10" s="6" t="s">
        <v>102</v>
      </c>
    </row>
    <row r="11" spans="1:12" x14ac:dyDescent="0.25">
      <c r="G11" s="9" t="s">
        <v>209</v>
      </c>
      <c r="H11" s="9" t="s">
        <v>210</v>
      </c>
      <c r="J11" s="6">
        <v>150</v>
      </c>
      <c r="K11" s="6" t="s">
        <v>58</v>
      </c>
      <c r="L11" s="6" t="s">
        <v>89</v>
      </c>
    </row>
    <row r="12" spans="1:12" ht="57" customHeight="1" x14ac:dyDescent="0.25">
      <c r="G12" s="9" t="s">
        <v>211</v>
      </c>
      <c r="H12" s="9" t="s">
        <v>212</v>
      </c>
      <c r="J12" s="6">
        <v>167</v>
      </c>
      <c r="K12" s="6" t="s">
        <v>213</v>
      </c>
      <c r="L12" s="6" t="s">
        <v>102</v>
      </c>
    </row>
    <row r="13" spans="1:12" ht="30" x14ac:dyDescent="0.25">
      <c r="G13" s="9" t="s">
        <v>214</v>
      </c>
      <c r="H13" s="9" t="s">
        <v>215</v>
      </c>
      <c r="J13" s="7">
        <v>190</v>
      </c>
      <c r="K13" s="6" t="s">
        <v>60</v>
      </c>
      <c r="L13" s="6" t="s">
        <v>89</v>
      </c>
    </row>
    <row r="14" spans="1:12" x14ac:dyDescent="0.25">
      <c r="G14" s="9" t="s">
        <v>216</v>
      </c>
      <c r="H14" s="9" t="s">
        <v>217</v>
      </c>
      <c r="J14" s="6">
        <v>191</v>
      </c>
      <c r="K14" s="6" t="s">
        <v>51</v>
      </c>
      <c r="L14" s="6" t="s">
        <v>89</v>
      </c>
    </row>
    <row r="15" spans="1:12" x14ac:dyDescent="0.25">
      <c r="G15" s="9" t="s">
        <v>218</v>
      </c>
      <c r="H15" s="9" t="s">
        <v>219</v>
      </c>
      <c r="J15" s="6">
        <v>192</v>
      </c>
      <c r="K15" s="6" t="s">
        <v>51</v>
      </c>
      <c r="L15" s="6" t="s">
        <v>102</v>
      </c>
    </row>
    <row r="16" spans="1:12" x14ac:dyDescent="0.25">
      <c r="G16" s="9" t="s">
        <v>220</v>
      </c>
      <c r="H16" s="9" t="s">
        <v>221</v>
      </c>
      <c r="J16" s="6">
        <v>303</v>
      </c>
      <c r="K16" s="6" t="s">
        <v>106</v>
      </c>
      <c r="L16" s="6" t="s">
        <v>104</v>
      </c>
    </row>
    <row r="17" spans="7:12" ht="30" x14ac:dyDescent="0.25">
      <c r="G17" s="10" t="s">
        <v>222</v>
      </c>
      <c r="H17" s="10" t="s">
        <v>223</v>
      </c>
      <c r="J17" s="6">
        <v>304</v>
      </c>
      <c r="K17" s="6" t="s">
        <v>117</v>
      </c>
      <c r="L17" s="6" t="s">
        <v>114</v>
      </c>
    </row>
    <row r="18" spans="7:12" x14ac:dyDescent="0.25">
      <c r="G18" s="8" t="s">
        <v>224</v>
      </c>
      <c r="H18" s="8" t="s">
        <v>225</v>
      </c>
      <c r="J18" s="6">
        <v>305</v>
      </c>
      <c r="K18" s="6" t="s">
        <v>87</v>
      </c>
      <c r="L18" s="6" t="s">
        <v>84</v>
      </c>
    </row>
    <row r="19" spans="7:12" x14ac:dyDescent="0.25">
      <c r="J19" s="6">
        <v>306</v>
      </c>
      <c r="K19" s="6" t="s">
        <v>87</v>
      </c>
      <c r="L19" s="6" t="s">
        <v>98</v>
      </c>
    </row>
    <row r="20" spans="7:12" x14ac:dyDescent="0.25">
      <c r="J20" s="6">
        <v>307</v>
      </c>
      <c r="K20" s="6" t="s">
        <v>109</v>
      </c>
      <c r="L20" s="6" t="s">
        <v>107</v>
      </c>
    </row>
    <row r="21" spans="7:12" x14ac:dyDescent="0.25">
      <c r="J21" s="6">
        <v>308</v>
      </c>
      <c r="K21" s="6" t="s">
        <v>65</v>
      </c>
      <c r="L21" s="6" t="s">
        <v>110</v>
      </c>
    </row>
    <row r="22" spans="7:12" x14ac:dyDescent="0.25">
      <c r="J22" s="6">
        <v>309</v>
      </c>
      <c r="K22" s="6" t="s">
        <v>124</v>
      </c>
      <c r="L22" s="6" t="s">
        <v>122</v>
      </c>
    </row>
    <row r="23" spans="7:12" x14ac:dyDescent="0.25">
      <c r="J23" s="6">
        <v>311</v>
      </c>
      <c r="K23" s="6" t="s">
        <v>60</v>
      </c>
      <c r="L23" s="6" t="s">
        <v>81</v>
      </c>
    </row>
    <row r="24" spans="7:12" x14ac:dyDescent="0.25">
      <c r="J24" s="6">
        <v>312</v>
      </c>
      <c r="K24" s="6" t="s">
        <v>65</v>
      </c>
      <c r="L24" s="6" t="s">
        <v>62</v>
      </c>
    </row>
    <row r="25" spans="7:12" x14ac:dyDescent="0.25">
      <c r="J25" s="6">
        <v>315</v>
      </c>
      <c r="K25" s="6" t="s">
        <v>94</v>
      </c>
      <c r="L25" s="6" t="s">
        <v>92</v>
      </c>
    </row>
    <row r="26" spans="7:12" x14ac:dyDescent="0.25">
      <c r="J26" s="6">
        <v>316</v>
      </c>
      <c r="K26" s="6" t="s">
        <v>94</v>
      </c>
      <c r="L26" s="6" t="s">
        <v>108</v>
      </c>
    </row>
    <row r="27" spans="7:12" x14ac:dyDescent="0.25">
      <c r="J27" s="6">
        <v>317</v>
      </c>
      <c r="K27" s="6" t="s">
        <v>94</v>
      </c>
      <c r="L27" s="6" t="s">
        <v>120</v>
      </c>
    </row>
    <row r="28" spans="7:12" x14ac:dyDescent="0.25">
      <c r="J28" s="6">
        <v>343</v>
      </c>
      <c r="K28" s="6" t="s">
        <v>60</v>
      </c>
      <c r="L28" s="6" t="s">
        <v>107</v>
      </c>
    </row>
    <row r="29" spans="7:12" x14ac:dyDescent="0.25">
      <c r="J29" s="6">
        <v>345</v>
      </c>
      <c r="K29" s="6" t="s">
        <v>60</v>
      </c>
      <c r="L29" s="6" t="s">
        <v>122</v>
      </c>
    </row>
    <row r="30" spans="7:12" x14ac:dyDescent="0.25">
      <c r="J30" s="6">
        <v>352</v>
      </c>
      <c r="K30" s="6" t="s">
        <v>226</v>
      </c>
      <c r="L30" s="6" t="s">
        <v>114</v>
      </c>
    </row>
    <row r="31" spans="7:12" x14ac:dyDescent="0.25">
      <c r="J31" s="6">
        <v>353</v>
      </c>
      <c r="K31" s="6" t="s">
        <v>58</v>
      </c>
      <c r="L31" s="6" t="s">
        <v>81</v>
      </c>
    </row>
    <row r="32" spans="7:12" x14ac:dyDescent="0.25">
      <c r="J32" s="6">
        <v>354</v>
      </c>
      <c r="K32" s="6" t="s">
        <v>58</v>
      </c>
      <c r="L32" s="6" t="s">
        <v>110</v>
      </c>
    </row>
    <row r="33" spans="10:12" x14ac:dyDescent="0.25">
      <c r="J33" s="6">
        <v>355</v>
      </c>
      <c r="K33" s="6" t="s">
        <v>204</v>
      </c>
      <c r="L33" s="6" t="s">
        <v>84</v>
      </c>
    </row>
    <row r="34" spans="10:12" x14ac:dyDescent="0.25">
      <c r="J34" s="6">
        <v>356</v>
      </c>
      <c r="K34" s="6" t="s">
        <v>204</v>
      </c>
      <c r="L34" s="6" t="s">
        <v>98</v>
      </c>
    </row>
    <row r="35" spans="10:12" x14ac:dyDescent="0.25">
      <c r="J35" s="6">
        <v>361</v>
      </c>
      <c r="K35" s="6" t="s">
        <v>58</v>
      </c>
      <c r="L35" s="6" t="s">
        <v>62</v>
      </c>
    </row>
    <row r="36" spans="10:12" x14ac:dyDescent="0.25">
      <c r="J36" s="6">
        <v>362</v>
      </c>
      <c r="K36" s="6" t="s">
        <v>60</v>
      </c>
      <c r="L36" s="6" t="s">
        <v>92</v>
      </c>
    </row>
    <row r="37" spans="10:12" x14ac:dyDescent="0.25">
      <c r="J37" s="6">
        <v>363</v>
      </c>
      <c r="K37" s="6" t="s">
        <v>60</v>
      </c>
      <c r="L37" s="6" t="s">
        <v>108</v>
      </c>
    </row>
    <row r="38" spans="10:12" x14ac:dyDescent="0.25">
      <c r="J38" s="6">
        <v>364</v>
      </c>
      <c r="K38" s="6" t="s">
        <v>60</v>
      </c>
      <c r="L38" s="6" t="s">
        <v>120</v>
      </c>
    </row>
    <row r="39" spans="10:12" x14ac:dyDescent="0.25">
      <c r="J39" s="6">
        <v>365</v>
      </c>
      <c r="K39" s="6" t="s">
        <v>51</v>
      </c>
      <c r="L39" s="6" t="s">
        <v>92</v>
      </c>
    </row>
    <row r="40" spans="10:12" x14ac:dyDescent="0.25">
      <c r="J40" s="6">
        <v>366</v>
      </c>
      <c r="K40" s="6" t="s">
        <v>51</v>
      </c>
      <c r="L40" s="6" t="s">
        <v>104</v>
      </c>
    </row>
    <row r="41" spans="10:12" x14ac:dyDescent="0.25">
      <c r="J41" s="6">
        <v>367</v>
      </c>
      <c r="K41" s="6" t="s">
        <v>51</v>
      </c>
      <c r="L41" s="6" t="s">
        <v>108</v>
      </c>
    </row>
    <row r="42" spans="10:12" x14ac:dyDescent="0.25">
      <c r="J42" s="6">
        <v>368</v>
      </c>
      <c r="K42" s="6" t="s">
        <v>51</v>
      </c>
      <c r="L42" s="6" t="s">
        <v>114</v>
      </c>
    </row>
    <row r="43" spans="10:12" x14ac:dyDescent="0.25">
      <c r="J43" s="6">
        <v>369</v>
      </c>
      <c r="K43" s="6" t="s">
        <v>51</v>
      </c>
      <c r="L43" s="6" t="s">
        <v>120</v>
      </c>
    </row>
    <row r="44" spans="10:12" x14ac:dyDescent="0.25">
      <c r="J44" s="6">
        <v>370</v>
      </c>
      <c r="K44" s="6" t="s">
        <v>51</v>
      </c>
      <c r="L44" s="6" t="s">
        <v>84</v>
      </c>
    </row>
    <row r="45" spans="10:12" x14ac:dyDescent="0.25">
      <c r="J45" s="6">
        <v>371</v>
      </c>
      <c r="K45" s="6" t="s">
        <v>51</v>
      </c>
      <c r="L45" s="6" t="s">
        <v>98</v>
      </c>
    </row>
    <row r="46" spans="10:12" x14ac:dyDescent="0.25">
      <c r="J46" s="6">
        <v>372</v>
      </c>
      <c r="K46" s="6" t="s">
        <v>51</v>
      </c>
      <c r="L46" s="6" t="s">
        <v>107</v>
      </c>
    </row>
    <row r="47" spans="10:12" x14ac:dyDescent="0.25">
      <c r="J47" s="6">
        <v>373</v>
      </c>
      <c r="K47" s="6" t="s">
        <v>51</v>
      </c>
      <c r="L47" s="6" t="s">
        <v>110</v>
      </c>
    </row>
    <row r="48" spans="10:12" x14ac:dyDescent="0.25">
      <c r="J48" s="6">
        <v>374</v>
      </c>
      <c r="K48" s="6" t="s">
        <v>51</v>
      </c>
      <c r="L48" s="6" t="s">
        <v>122</v>
      </c>
    </row>
    <row r="49" spans="10:12" x14ac:dyDescent="0.25">
      <c r="J49" s="6">
        <v>375</v>
      </c>
      <c r="K49" s="6" t="s">
        <v>51</v>
      </c>
      <c r="L49" s="6" t="s">
        <v>62</v>
      </c>
    </row>
    <row r="50" spans="10:12" x14ac:dyDescent="0.25">
      <c r="J50" s="6">
        <v>376</v>
      </c>
      <c r="K50" s="6" t="s">
        <v>51</v>
      </c>
      <c r="L50" s="6" t="s">
        <v>81</v>
      </c>
    </row>
    <row r="51" spans="10:12" x14ac:dyDescent="0.25">
      <c r="J51" s="6">
        <v>377</v>
      </c>
      <c r="K51" s="6" t="s">
        <v>57</v>
      </c>
      <c r="L51" s="6" t="s">
        <v>53</v>
      </c>
    </row>
    <row r="52" spans="10:12" x14ac:dyDescent="0.25">
      <c r="J52" s="6">
        <v>378</v>
      </c>
      <c r="K52" s="6" t="s">
        <v>57</v>
      </c>
      <c r="L52" s="6" t="s">
        <v>86</v>
      </c>
    </row>
    <row r="53" spans="10:12" x14ac:dyDescent="0.25">
      <c r="J53" s="6">
        <v>379</v>
      </c>
      <c r="K53" s="6" t="s">
        <v>60</v>
      </c>
      <c r="L53" s="6" t="s">
        <v>104</v>
      </c>
    </row>
    <row r="54" spans="10:12" x14ac:dyDescent="0.25">
      <c r="J54" s="6">
        <v>380</v>
      </c>
      <c r="K54" s="6" t="s">
        <v>58</v>
      </c>
      <c r="L54" s="6" t="s">
        <v>59</v>
      </c>
    </row>
    <row r="55" spans="10:12" x14ac:dyDescent="0.25">
      <c r="J55" s="6">
        <v>381</v>
      </c>
      <c r="K55" s="6" t="s">
        <v>58</v>
      </c>
      <c r="L55" s="6" t="s">
        <v>70</v>
      </c>
    </row>
    <row r="56" spans="10:12" x14ac:dyDescent="0.25">
      <c r="J56" s="6">
        <v>382</v>
      </c>
      <c r="K56" s="6" t="s">
        <v>58</v>
      </c>
      <c r="L56" s="6" t="s">
        <v>101</v>
      </c>
    </row>
    <row r="57" spans="10:12" x14ac:dyDescent="0.25">
      <c r="J57" s="6">
        <v>383</v>
      </c>
      <c r="K57" s="6" t="s">
        <v>58</v>
      </c>
      <c r="L57" s="6" t="s">
        <v>55</v>
      </c>
    </row>
    <row r="58" spans="10:12" x14ac:dyDescent="0.25">
      <c r="J58" s="6">
        <v>384</v>
      </c>
      <c r="K58" s="6" t="s">
        <v>58</v>
      </c>
      <c r="L58" s="6" t="s">
        <v>88</v>
      </c>
    </row>
    <row r="59" spans="10:12" x14ac:dyDescent="0.25">
      <c r="J59" s="6">
        <v>385</v>
      </c>
      <c r="K59" s="6" t="s">
        <v>60</v>
      </c>
      <c r="L59" s="6" t="s">
        <v>53</v>
      </c>
    </row>
    <row r="60" spans="10:12" x14ac:dyDescent="0.25">
      <c r="J60" s="6">
        <v>386</v>
      </c>
      <c r="K60" s="6" t="s">
        <v>60</v>
      </c>
      <c r="L60" s="6" t="s">
        <v>86</v>
      </c>
    </row>
    <row r="61" spans="10:12" x14ac:dyDescent="0.25">
      <c r="J61" s="6">
        <v>387</v>
      </c>
      <c r="K61" s="6" t="s">
        <v>51</v>
      </c>
      <c r="L61" s="6" t="s">
        <v>86</v>
      </c>
    </row>
    <row r="62" spans="10:12" x14ac:dyDescent="0.25">
      <c r="J62" s="6">
        <v>501</v>
      </c>
      <c r="K62" s="6" t="s">
        <v>116</v>
      </c>
      <c r="L62" s="6" t="s">
        <v>115</v>
      </c>
    </row>
    <row r="63" spans="10:12" x14ac:dyDescent="0.25">
      <c r="J63" s="6">
        <v>502</v>
      </c>
      <c r="K63" s="6" t="s">
        <v>116</v>
      </c>
      <c r="L63" s="6" t="s">
        <v>121</v>
      </c>
    </row>
    <row r="64" spans="10:12" x14ac:dyDescent="0.25">
      <c r="J64" s="6">
        <v>503</v>
      </c>
      <c r="K64" s="6" t="s">
        <v>119</v>
      </c>
      <c r="L64" s="6" t="s">
        <v>118</v>
      </c>
    </row>
    <row r="65" spans="10:12" x14ac:dyDescent="0.25">
      <c r="J65" s="6">
        <v>504</v>
      </c>
      <c r="K65" s="6" t="s">
        <v>227</v>
      </c>
      <c r="L65" s="6" t="s">
        <v>49</v>
      </c>
    </row>
    <row r="66" spans="10:12" x14ac:dyDescent="0.25">
      <c r="J66" s="6">
        <v>505</v>
      </c>
      <c r="K66" s="6" t="s">
        <v>228</v>
      </c>
      <c r="L66" s="6" t="s">
        <v>125</v>
      </c>
    </row>
    <row r="67" spans="10:12" x14ac:dyDescent="0.25">
      <c r="J67" s="6">
        <v>506</v>
      </c>
      <c r="K67" s="6" t="s">
        <v>229</v>
      </c>
      <c r="L67" s="6" t="s">
        <v>71</v>
      </c>
    </row>
    <row r="68" spans="10:12" x14ac:dyDescent="0.25">
      <c r="J68" s="6">
        <v>507</v>
      </c>
      <c r="K68" s="6" t="s">
        <v>227</v>
      </c>
      <c r="L68" s="6" t="s">
        <v>64</v>
      </c>
    </row>
    <row r="69" spans="10:12" x14ac:dyDescent="0.25">
      <c r="J69" s="6">
        <v>508</v>
      </c>
      <c r="K69" s="6" t="s">
        <v>228</v>
      </c>
      <c r="L69" s="6" t="s">
        <v>61</v>
      </c>
    </row>
    <row r="70" spans="10:12" x14ac:dyDescent="0.25">
      <c r="J70" s="6">
        <v>509</v>
      </c>
      <c r="K70" s="6" t="s">
        <v>227</v>
      </c>
      <c r="L70" s="6" t="s">
        <v>93</v>
      </c>
    </row>
    <row r="71" spans="10:12" x14ac:dyDescent="0.25">
      <c r="J71" s="6">
        <v>510</v>
      </c>
      <c r="K71" s="6" t="s">
        <v>227</v>
      </c>
      <c r="L71" s="6" t="s">
        <v>123</v>
      </c>
    </row>
    <row r="72" spans="10:12" x14ac:dyDescent="0.25">
      <c r="J72" s="6">
        <v>511</v>
      </c>
      <c r="K72" s="6" t="s">
        <v>227</v>
      </c>
      <c r="L72" s="6" t="s">
        <v>111</v>
      </c>
    </row>
    <row r="73" spans="10:12" x14ac:dyDescent="0.25">
      <c r="J73" s="6">
        <v>512</v>
      </c>
      <c r="K73" s="6" t="s">
        <v>227</v>
      </c>
      <c r="L73" s="6" t="s">
        <v>128</v>
      </c>
    </row>
    <row r="74" spans="10:12" x14ac:dyDescent="0.25">
      <c r="J74" s="6">
        <v>513</v>
      </c>
      <c r="K74" s="6" t="s">
        <v>227</v>
      </c>
      <c r="L74" s="6" t="s">
        <v>56</v>
      </c>
    </row>
    <row r="75" spans="10:12" x14ac:dyDescent="0.25">
      <c r="J75" s="6">
        <v>514</v>
      </c>
      <c r="K75" s="6" t="s">
        <v>228</v>
      </c>
      <c r="L75" s="6" t="s">
        <v>47</v>
      </c>
    </row>
    <row r="76" spans="10:12" x14ac:dyDescent="0.25">
      <c r="J76" s="6">
        <v>515</v>
      </c>
      <c r="K76" s="6" t="s">
        <v>91</v>
      </c>
      <c r="L76" s="6" t="s">
        <v>90</v>
      </c>
    </row>
    <row r="77" spans="10:12" x14ac:dyDescent="0.25">
      <c r="J77" s="6">
        <v>517</v>
      </c>
      <c r="K77" s="6" t="s">
        <v>227</v>
      </c>
      <c r="L77" s="6" t="s">
        <v>97</v>
      </c>
    </row>
    <row r="78" spans="10:12" x14ac:dyDescent="0.25">
      <c r="J78" s="6">
        <v>518</v>
      </c>
      <c r="K78" s="6" t="s">
        <v>227</v>
      </c>
      <c r="L78" s="6" t="s">
        <v>113</v>
      </c>
    </row>
    <row r="79" spans="10:12" x14ac:dyDescent="0.25">
      <c r="J79" s="6">
        <v>519</v>
      </c>
      <c r="K79" s="6" t="s">
        <v>227</v>
      </c>
      <c r="L79" s="6" t="s">
        <v>52</v>
      </c>
    </row>
    <row r="80" spans="10:12" x14ac:dyDescent="0.25">
      <c r="J80" s="6">
        <v>520</v>
      </c>
      <c r="K80" s="6" t="s">
        <v>227</v>
      </c>
      <c r="L80" s="6" t="s">
        <v>127</v>
      </c>
    </row>
    <row r="81" spans="10:12" x14ac:dyDescent="0.25">
      <c r="J81" s="6">
        <v>521</v>
      </c>
      <c r="K81" s="6" t="s">
        <v>227</v>
      </c>
      <c r="L81" s="6" t="s">
        <v>129</v>
      </c>
    </row>
    <row r="82" spans="10:12" x14ac:dyDescent="0.25">
      <c r="J82" s="6">
        <v>522</v>
      </c>
      <c r="K82" s="6" t="s">
        <v>227</v>
      </c>
      <c r="L82" s="6" t="s">
        <v>78</v>
      </c>
    </row>
    <row r="83" spans="10:12" x14ac:dyDescent="0.25">
      <c r="J83" s="6">
        <v>523</v>
      </c>
      <c r="K83" s="6" t="s">
        <v>227</v>
      </c>
      <c r="L83" s="6" t="s">
        <v>83</v>
      </c>
    </row>
    <row r="84" spans="10:12" x14ac:dyDescent="0.25">
      <c r="J84" s="6">
        <v>531</v>
      </c>
      <c r="K84" s="6" t="s">
        <v>230</v>
      </c>
      <c r="L84" s="6" t="s">
        <v>45</v>
      </c>
    </row>
    <row r="85" spans="10:12" x14ac:dyDescent="0.25">
      <c r="J85" s="6">
        <v>532</v>
      </c>
      <c r="K85" s="6" t="s">
        <v>80</v>
      </c>
      <c r="L85" s="6" t="s">
        <v>79</v>
      </c>
    </row>
    <row r="86" spans="10:12" x14ac:dyDescent="0.25">
      <c r="J86" s="6">
        <v>533</v>
      </c>
      <c r="K86" s="6" t="s">
        <v>231</v>
      </c>
      <c r="L86" s="6" t="s">
        <v>99</v>
      </c>
    </row>
    <row r="87" spans="10:12" x14ac:dyDescent="0.25">
      <c r="J87" s="6">
        <v>543</v>
      </c>
      <c r="K87" s="6" t="s">
        <v>227</v>
      </c>
      <c r="L87" s="6" t="s">
        <v>66</v>
      </c>
    </row>
    <row r="88" spans="10:12" x14ac:dyDescent="0.25">
      <c r="J88" s="6">
        <v>544</v>
      </c>
      <c r="K88" s="6" t="s">
        <v>227</v>
      </c>
      <c r="L88" s="6" t="s">
        <v>75</v>
      </c>
    </row>
    <row r="89" spans="10:12" x14ac:dyDescent="0.25">
      <c r="J89" s="6">
        <v>545</v>
      </c>
      <c r="K89" s="6" t="s">
        <v>227</v>
      </c>
      <c r="L89" s="6" t="s">
        <v>95</v>
      </c>
    </row>
    <row r="90" spans="10:12" x14ac:dyDescent="0.25">
      <c r="J90" s="6">
        <v>546</v>
      </c>
      <c r="K90" s="6" t="s">
        <v>227</v>
      </c>
      <c r="L90" s="6" t="s">
        <v>67</v>
      </c>
    </row>
    <row r="91" spans="10:12" x14ac:dyDescent="0.25">
      <c r="J91" s="6">
        <v>547</v>
      </c>
      <c r="K91" s="6" t="s">
        <v>227</v>
      </c>
      <c r="L91" s="6" t="s">
        <v>232</v>
      </c>
    </row>
    <row r="92" spans="10:12" x14ac:dyDescent="0.25">
      <c r="J92" s="6">
        <v>548</v>
      </c>
      <c r="K92" s="6" t="s">
        <v>227</v>
      </c>
      <c r="L92" s="6" t="s">
        <v>82</v>
      </c>
    </row>
    <row r="93" spans="10:12" x14ac:dyDescent="0.25">
      <c r="J93" s="6">
        <v>549</v>
      </c>
      <c r="K93" s="6" t="s">
        <v>227</v>
      </c>
      <c r="L93" s="6" t="s">
        <v>233</v>
      </c>
    </row>
    <row r="94" spans="10:12" x14ac:dyDescent="0.25">
      <c r="J94" s="6">
        <v>550</v>
      </c>
      <c r="K94" s="6" t="s">
        <v>227</v>
      </c>
      <c r="L94" s="6" t="s">
        <v>234</v>
      </c>
    </row>
    <row r="95" spans="10:12" x14ac:dyDescent="0.25">
      <c r="J95" s="6">
        <v>551</v>
      </c>
      <c r="K95" s="6" t="s">
        <v>227</v>
      </c>
      <c r="L95" s="6" t="s">
        <v>74</v>
      </c>
    </row>
    <row r="96" spans="10:12" x14ac:dyDescent="0.25">
      <c r="J96" s="6">
        <v>552</v>
      </c>
      <c r="K96" s="6" t="s">
        <v>227</v>
      </c>
      <c r="L96" s="6" t="s">
        <v>235</v>
      </c>
    </row>
    <row r="97" spans="10:12" x14ac:dyDescent="0.25">
      <c r="J97" s="6">
        <v>553</v>
      </c>
      <c r="K97" s="6" t="s">
        <v>228</v>
      </c>
      <c r="L97" s="6" t="s">
        <v>96</v>
      </c>
    </row>
    <row r="98" spans="10:12" x14ac:dyDescent="0.25">
      <c r="J98" s="6">
        <v>554</v>
      </c>
      <c r="K98" s="6" t="s">
        <v>228</v>
      </c>
      <c r="L98" s="6" t="s">
        <v>126</v>
      </c>
    </row>
    <row r="99" spans="10:12" x14ac:dyDescent="0.25">
      <c r="J99" s="6">
        <v>650</v>
      </c>
      <c r="K99" s="6" t="s">
        <v>51</v>
      </c>
      <c r="L99" s="6" t="s">
        <v>123</v>
      </c>
    </row>
    <row r="100" spans="10:12" x14ac:dyDescent="0.25">
      <c r="J100" s="6">
        <v>651</v>
      </c>
      <c r="K100" s="6" t="s">
        <v>51</v>
      </c>
      <c r="L100" s="6" t="s">
        <v>126</v>
      </c>
    </row>
    <row r="101" spans="10:12" x14ac:dyDescent="0.25">
      <c r="J101" s="6">
        <v>652</v>
      </c>
      <c r="K101" s="6" t="s">
        <v>51</v>
      </c>
      <c r="L101" s="6" t="s">
        <v>64</v>
      </c>
    </row>
    <row r="102" spans="10:12" x14ac:dyDescent="0.25">
      <c r="J102" s="6">
        <v>653</v>
      </c>
      <c r="K102" s="6" t="s">
        <v>51</v>
      </c>
      <c r="L102" s="6" t="s">
        <v>71</v>
      </c>
    </row>
    <row r="103" spans="10:12" x14ac:dyDescent="0.25">
      <c r="J103" s="6">
        <v>654</v>
      </c>
      <c r="K103" s="6" t="s">
        <v>51</v>
      </c>
      <c r="L103" s="6" t="s">
        <v>118</v>
      </c>
    </row>
    <row r="104" spans="10:12" x14ac:dyDescent="0.25">
      <c r="J104" s="6">
        <v>655</v>
      </c>
      <c r="K104" s="6" t="s">
        <v>51</v>
      </c>
      <c r="L104" s="6" t="s">
        <v>125</v>
      </c>
    </row>
    <row r="105" spans="10:12" x14ac:dyDescent="0.25">
      <c r="J105" s="6">
        <v>656</v>
      </c>
      <c r="K105" s="6" t="s">
        <v>51</v>
      </c>
      <c r="L105" s="6" t="s">
        <v>49</v>
      </c>
    </row>
    <row r="106" spans="10:12" x14ac:dyDescent="0.25">
      <c r="J106" s="6">
        <v>657</v>
      </c>
      <c r="K106" s="6" t="s">
        <v>51</v>
      </c>
      <c r="L106" s="6" t="s">
        <v>56</v>
      </c>
    </row>
    <row r="107" spans="10:12" x14ac:dyDescent="0.25">
      <c r="J107" s="6">
        <v>658</v>
      </c>
      <c r="K107" s="6" t="s">
        <v>51</v>
      </c>
      <c r="L107" s="6" t="s">
        <v>234</v>
      </c>
    </row>
    <row r="108" spans="10:12" x14ac:dyDescent="0.25">
      <c r="J108" s="6">
        <v>659</v>
      </c>
      <c r="K108" s="6" t="s">
        <v>51</v>
      </c>
      <c r="L108" s="6" t="s">
        <v>90</v>
      </c>
    </row>
    <row r="109" spans="10:12" x14ac:dyDescent="0.25">
      <c r="J109" s="6">
        <v>660</v>
      </c>
      <c r="K109" s="6" t="s">
        <v>51</v>
      </c>
      <c r="L109" s="6" t="s">
        <v>93</v>
      </c>
    </row>
    <row r="110" spans="10:12" x14ac:dyDescent="0.25">
      <c r="J110" s="6">
        <v>661</v>
      </c>
      <c r="K110" s="6" t="s">
        <v>51</v>
      </c>
      <c r="L110" s="6" t="s">
        <v>235</v>
      </c>
    </row>
    <row r="111" spans="10:12" x14ac:dyDescent="0.25">
      <c r="J111" s="6">
        <v>662</v>
      </c>
      <c r="K111" s="6" t="s">
        <v>51</v>
      </c>
      <c r="L111" s="6" t="s">
        <v>232</v>
      </c>
    </row>
    <row r="112" spans="10:12" x14ac:dyDescent="0.25">
      <c r="J112" s="6">
        <v>670</v>
      </c>
      <c r="K112" s="6" t="s">
        <v>51</v>
      </c>
      <c r="L112" s="6" t="s">
        <v>45</v>
      </c>
    </row>
    <row r="113" spans="10:12" x14ac:dyDescent="0.25">
      <c r="J113" s="6">
        <v>671</v>
      </c>
      <c r="K113" s="6" t="s">
        <v>51</v>
      </c>
      <c r="L113" s="6" t="s">
        <v>79</v>
      </c>
    </row>
    <row r="114" spans="10:12" x14ac:dyDescent="0.25">
      <c r="J114" s="6">
        <v>672</v>
      </c>
      <c r="K114" s="6" t="s">
        <v>51</v>
      </c>
      <c r="L114" s="6" t="s">
        <v>99</v>
      </c>
    </row>
    <row r="115" spans="10:12" x14ac:dyDescent="0.25">
      <c r="J115" s="6">
        <v>915</v>
      </c>
      <c r="K115" s="6" t="s">
        <v>236</v>
      </c>
      <c r="L115" s="6" t="s">
        <v>114</v>
      </c>
    </row>
  </sheetData>
  <phoneticPr fontId="7" type="noConversion"/>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B0B2771B475A44B0F931361C531444" ma:contentTypeVersion="6" ma:contentTypeDescription="Create a new document." ma:contentTypeScope="" ma:versionID="7741a5a1204c14b8534806b5b7c333b2">
  <xsd:schema xmlns:xsd="http://www.w3.org/2001/XMLSchema" xmlns:xs="http://www.w3.org/2001/XMLSchema" xmlns:p="http://schemas.microsoft.com/office/2006/metadata/properties" xmlns:ns2="4a320b1d-5bb1-4b3e-a54a-90f1191e9274" targetNamespace="http://schemas.microsoft.com/office/2006/metadata/properties" ma:root="true" ma:fieldsID="b2ac0cd59f6179935c627fd39b70b7b8" ns2:_="">
    <xsd:import namespace="4a320b1d-5bb1-4b3e-a54a-90f1191e92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320b1d-5bb1-4b3e-a54a-90f1191e92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A5EEDC-B8AB-4CF1-B74D-4FC391E3C6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320b1d-5bb1-4b3e-a54a-90f1191e9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9547C4-6AEC-4B57-8825-8BDD6FD8F142}">
  <ds:schemaRefs>
    <ds:schemaRef ds:uri="http://schemas.microsoft.com/sharepoint/v3/contenttype/forms"/>
  </ds:schemaRefs>
</ds:datastoreItem>
</file>

<file path=customXml/itemProps3.xml><?xml version="1.0" encoding="utf-8"?>
<ds:datastoreItem xmlns:ds="http://schemas.openxmlformats.org/officeDocument/2006/customXml" ds:itemID="{07B2A24C-1AAD-42D9-872F-43CFAED34DE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Reporting Instructions</vt:lpstr>
      <vt:lpstr>Plan Code Directory</vt:lpstr>
      <vt:lpstr> MOU Quarterly Updates</vt:lpstr>
      <vt:lpstr>MOU Annual Review</vt:lpstr>
      <vt:lpstr>Attestation</vt:lpstr>
      <vt:lpstr>Hide - Drop Down Data</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Sarah Moore</cp:lastModifiedBy>
  <cp:revision/>
  <dcterms:created xsi:type="dcterms:W3CDTF">2023-07-19T20:04:39Z</dcterms:created>
  <dcterms:modified xsi:type="dcterms:W3CDTF">2026-01-30T00:22:45Z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0x010100E6B0B2771B475A44B0F931361C531444</vt:lpwstr>
  </property>
  <property fmtid="{D5CDD505-2E9C-101B-9397-08002B2CF9AE}" pid="3" name="ESRI_WORKBOOK_ID">
    <vt:lpwstr>5a4822823f5c44deaf6751ba6c4983af</vt:lpwstr>
  </property>
</Properties>
</file>